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2o. TRIMESTRE 2023 CONAC\3 INFORMACION CONTABLE\3 DATO ABIERTO\"/>
    </mc:Choice>
  </mc:AlternateContent>
  <bookViews>
    <workbookView xWindow="0" yWindow="0" windowWidth="23040" windowHeight="9525" tabRatio="863" firstSheet="1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62913"/>
</workbook>
</file>

<file path=xl/calcChain.xml><?xml version="1.0" encoding="utf-8"?>
<calcChain xmlns="http://schemas.openxmlformats.org/spreadsheetml/2006/main">
  <c r="C20" i="63" l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<sst xmlns="http://schemas.openxmlformats.org/spreadsheetml/2006/main" count="879" uniqueCount="600">
  <si>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</si>
  <si>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</si>
  <si>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</si>
  <si>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</si>
  <si>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</si>
  <si>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</si>
  <si>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</si>
  <si>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</si>
  <si>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</si>
  <si>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</si>
  <si>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</si>
  <si>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</si>
  <si>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</si>
  <si>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</si>
  <si>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</si>
  <si>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</si>
  <si>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</si>
  <si>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</si>
  <si>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</si>
  <si>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</si>
  <si>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</si>
  <si>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</si>
  <si>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</si>
  <si>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</si>
  <si>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</si>
  <si>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</si>
  <si>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</si>
  <si>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</si>
  <si>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</si>
  <si>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</si>
  <si>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</si>
  <si>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</si>
  <si>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</si>
  <si>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</si>
  <si>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</si>
  <si>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</si>
  <si>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</si>
  <si>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</si>
  <si>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</si>
  <si>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</si>
  <si>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</si>
  <si>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</si>
  <si>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</si>
  <si>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</si>
  <si>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</si>
  <si>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</si>
  <si>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</si>
  <si>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</si>
  <si>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</si>
  <si>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</si>
  <si>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</si>
  <si>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</si>
  <si>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</si>
  <si>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</si>
  <si>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</si>
  <si>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</si>
  <si>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</si>
  <si>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</si>
  <si>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</si>
  <si>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</si>
  <si>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</si>
  <si>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</si>
  <si>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</si>
  <si>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</si>
  <si>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</si>
  <si>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</si>
  <si>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</si>
  <si>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</si>
  <si>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</si>
  <si>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</si>
  <si>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</si>
  <si>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</si>
  <si>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</si>
  <si>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</si>
  <si>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</si>
  <si>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</si>
  <si>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</si>
  <si>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</si>
  <si>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</si>
  <si>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</si>
  <si>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</si>
  <si>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</si>
  <si>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</si>
  <si>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</si>
  <si>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</si>
  <si>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</si>
  <si>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</si>
  <si>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</si>
  <si>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</si>
  <si>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</si>
  <si>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</si>
  <si>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</si>
  <si>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</si>
  <si>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</si>
  <si>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</si>
  <si>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</si>
  <si>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</si>
  <si>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</si>
  <si>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</si>
  <si>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</si>
  <si>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</si>
  <si>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</si>
  <si>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</si>
  <si>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</si>
  <si>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</si>
  <si>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</si>
  <si>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</si>
  <si>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</si>
  <si>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</si>
  <si>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</si>
  <si>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</si>
  <si>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</si>
  <si>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</si>
  <si>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</si>
  <si>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</si>
  <si>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</si>
  <si>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</si>
  <si>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</si>
  <si>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</si>
  <si>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</si>
  <si>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</si>
  <si>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</si>
  <si>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</si>
  <si>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</si>
  <si>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</si>
  <si>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</si>
  <si>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</si>
  <si>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</si>
  <si>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</si>
  <si>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</si>
  <si>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</si>
  <si>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</si>
  <si>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</si>
  <si>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</si>
  <si>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</si>
  <si>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</si>
  <si>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</si>
  <si>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</si>
  <si>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</si>
  <si>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</si>
  <si>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</si>
  <si>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</si>
  <si>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</si>
  <si>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</si>
  <si>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</si>
  <si>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</si>
  <si>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</si>
  <si>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</si>
  <si>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</si>
  <si>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</si>
  <si>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</si>
  <si>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</si>
  <si>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</si>
  <si>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</si>
  <si>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</si>
  <si>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</si>
  <si>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</si>
  <si>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</si>
  <si>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</si>
  <si>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</si>
  <si>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</si>
  <si>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</si>
  <si>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</si>
  <si>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</si>
  <si>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</si>
  <si>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</si>
  <si>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</si>
  <si>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</si>
  <si>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</si>
  <si>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</si>
  <si>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</si>
  <si>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</si>
  <si>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</si>
  <si>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</si>
  <si>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</si>
  <si>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</si>
  <si>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</si>
  <si>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</si>
  <si>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</si>
  <si>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</si>
  <si>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</si>
  <si>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</si>
  <si>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</si>
  <si>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</si>
  <si>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</si>
  <si>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</si>
  <si>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</si>
  <si>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</si>
  <si>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</si>
  <si>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</si>
  <si>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</si>
  <si>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</si>
  <si>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</si>
  <si>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</si>
  <si>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</si>
  <si>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</si>
  <si>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</si>
  <si>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</si>
  <si>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</si>
  <si>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</si>
  <si>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</si>
  <si>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</si>
  <si>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</si>
  <si>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</si>
  <si>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</si>
  <si>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</si>
  <si>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</si>
  <si>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</si>
  <si>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</si>
  <si>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</si>
  <si>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</si>
  <si>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</si>
  <si>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</si>
  <si>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</si>
  <si>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</si>
  <si>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</si>
  <si>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</si>
  <si>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</si>
  <si>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</si>
  <si>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</si>
  <si>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</si>
  <si>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</si>
  <si>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</si>
  <si>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</si>
  <si>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</si>
  <si>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</si>
  <si>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</si>
  <si>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</si>
  <si>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</si>
  <si>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</si>
  <si>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</si>
  <si>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</si>
  <si>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</si>
  <si>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</si>
  <si>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</si>
  <si>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</si>
  <si>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</si>
  <si>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</si>
  <si>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</si>
  <si>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</si>
  <si>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</si>
  <si>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</si>
  <si>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</si>
  <si>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</si>
  <si>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</si>
  <si>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</si>
  <si>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</si>
  <si>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</si>
  <si>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</si>
  <si>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</si>
  <si>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</si>
  <si>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</si>
  <si>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</si>
  <si>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</si>
  <si>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</si>
  <si>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</si>
  <si>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</si>
  <si>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</si>
  <si>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</si>
  <si>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</si>
  <si>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</si>
  <si>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</si>
  <si>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</si>
  <si>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</si>
  <si>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</si>
  <si>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</si>
  <si>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</si>
  <si>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</si>
  <si>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</si>
  <si>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</si>
  <si>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</si>
  <si>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</si>
  <si>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</si>
  <si>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</si>
  <si>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</si>
  <si>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</si>
  <si>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</si>
  <si>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</si>
  <si>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</si>
  <si>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</si>
  <si>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</si>
  <si>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</si>
  <si>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</si>
  <si>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</si>
  <si>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</si>
  <si>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</si>
  <si>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</si>
  <si>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</si>
  <si>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</si>
  <si>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</si>
  <si>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</si>
  <si>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</si>
  <si>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</si>
  <si>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</si>
  <si>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</si>
  <si>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</si>
  <si>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</si>
  <si>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</si>
  <si>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</si>
  <si>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</si>
  <si>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</si>
  <si>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</si>
  <si>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</si>
  <si>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</si>
  <si>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</si>
  <si>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</si>
  <si>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</si>
  <si>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</si>
  <si>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</si>
  <si>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</si>
  <si>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</si>
  <si>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</si>
  <si>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</si>
  <si>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</si>
  <si>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</si>
  <si>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</si>
  <si>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</si>
  <si>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</si>
  <si>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</si>
  <si>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</si>
  <si>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</si>
  <si>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</si>
  <si>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</si>
  <si>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</si>
  <si>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</si>
  <si>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</si>
  <si>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</si>
  <si>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</si>
  <si>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</si>
  <si>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</si>
  <si>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</si>
  <si>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</si>
  <si>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</si>
  <si>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</si>
  <si>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</si>
  <si>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</si>
  <si>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</si>
  <si>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</si>
  <si>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</si>
  <si>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</si>
  <si>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</si>
  <si>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</si>
  <si>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</si>
  <si>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</si>
  <si>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</si>
  <si>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</si>
  <si>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</si>
  <si>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</si>
  <si>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</si>
  <si>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</si>
  <si>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</si>
  <si>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</si>
  <si>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</si>
  <si>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</si>
  <si>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</si>
  <si>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</si>
  <si>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</si>
  <si>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</si>
  <si>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</si>
  <si>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</si>
  <si>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</si>
  <si>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</si>
  <si>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</si>
  <si>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</si>
  <si>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</si>
  <si>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</si>
  <si>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</si>
  <si>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</si>
  <si>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</si>
  <si>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</si>
  <si>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</si>
  <si>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</si>
  <si>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</si>
  <si>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</si>
  <si>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</si>
  <si>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</si>
  <si>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</si>
  <si>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</si>
  <si>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</si>
  <si>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</si>
  <si>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</si>
  <si>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</si>
  <si>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</si>
  <si>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</si>
  <si>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</si>
  <si>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</si>
  <si>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</si>
  <si>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</si>
  <si>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</si>
  <si>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</si>
  <si>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</si>
  <si>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</si>
  <si>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</si>
  <si>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</si>
  <si>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</si>
  <si>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</si>
  <si>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</si>
  <si>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</si>
  <si>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</si>
  <si>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</si>
  <si>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</si>
  <si>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</si>
  <si>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</si>
  <si>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</si>
  <si>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</si>
  <si>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</si>
  <si>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</si>
  <si>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</si>
  <si>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</si>
  <si>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</si>
  <si>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</si>
  <si>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</si>
  <si>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</si>
  <si>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</si>
  <si>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</si>
  <si>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</si>
  <si>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</si>
  <si>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</si>
  <si>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</si>
  <si>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</si>
  <si>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</si>
  <si>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</si>
  <si>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</si>
  <si>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</si>
  <si>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</si>
  <si>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</si>
  <si>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</si>
  <si>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</si>
  <si>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</si>
  <si>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</si>
  <si>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</si>
  <si>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</si>
  <si>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</si>
  <si>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</si>
  <si>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</si>
  <si>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</si>
  <si>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</si>
  <si>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</si>
  <si>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</si>
  <si>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</si>
  <si>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</si>
  <si>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</si>
  <si>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</si>
  <si>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</si>
  <si>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</si>
  <si>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</si>
  <si>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</si>
  <si>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</si>
  <si>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</si>
  <si>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</si>
  <si>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</si>
  <si>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</si>
  <si>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</si>
  <si>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</si>
  <si>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</si>
  <si>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</si>
  <si>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</si>
  <si>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</si>
  <si>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</si>
  <si>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</si>
  <si>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</si>
  <si>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</si>
  <si>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</si>
  <si>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</si>
  <si>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</si>
  <si>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</si>
  <si>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</si>
  <si>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</si>
  <si>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</si>
  <si>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</si>
  <si>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</si>
  <si>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</si>
  <si>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</si>
  <si>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</si>
  <si>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</si>
  <si>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</si>
  <si>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</si>
  <si>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</si>
  <si>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</si>
  <si>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</si>
  <si>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</si>
  <si>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</si>
  <si>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</si>
  <si>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</si>
  <si>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</si>
  <si>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</si>
  <si>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</si>
  <si>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</si>
  <si>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</si>
  <si>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</si>
  <si>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</si>
  <si>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</si>
  <si>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</si>
  <si>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</si>
  <si>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</si>
  <si>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</si>
  <si>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</si>
  <si>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</si>
  <si>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</si>
  <si>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</si>
  <si>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</si>
  <si>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</si>
  <si>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</si>
  <si>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</si>
  <si>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</si>
  <si>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</si>
  <si>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</si>
  <si>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</si>
  <si>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</si>
  <si>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</si>
  <si>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</si>
  <si>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</si>
  <si>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</si>
  <si>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</si>
  <si>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</si>
  <si>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</si>
  <si>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</si>
  <si>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</si>
  <si>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</si>
  <si>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</si>
  <si>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</si>
  <si>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</si>
  <si>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</si>
  <si>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</si>
  <si>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</si>
  <si>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</si>
  <si>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</si>
  <si>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</si>
  <si>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</si>
  <si>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</si>
  <si>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</si>
  <si>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</si>
  <si>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</si>
  <si>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</si>
  <si>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</si>
  <si>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</si>
  <si>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</si>
  <si>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</si>
  <si>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</si>
  <si>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</si>
  <si>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</si>
  <si>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</si>
  <si>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</si>
  <si>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</si>
  <si>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</si>
  <si>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</si>
  <si>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</si>
  <si>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</si>
  <si>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</si>
  <si>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</si>
  <si>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</si>
  <si>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</si>
  <si>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</si>
  <si>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</si>
  <si>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</si>
  <si>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</si>
  <si>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</si>
  <si>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</si>
  <si>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</si>
  <si>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</si>
  <si>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</si>
  <si>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</si>
  <si>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</si>
  <si>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</si>
  <si>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</si>
  <si>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</si>
  <si>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</si>
  <si>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</si>
  <si>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</si>
  <si>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</si>
  <si>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</si>
  <si>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</si>
  <si>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</si>
  <si>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</si>
  <si>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</si>
  <si>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</si>
  <si>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</si>
  <si>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</si>
  <si>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</si>
  <si>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</si>
  <si>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</si>
  <si>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</si>
  <si>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</si>
  <si>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</si>
  <si>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</si>
  <si>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</si>
  <si>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</si>
  <si>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</si>
  <si>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</si>
  <si>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</si>
  <si>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de San Francisco del Rincón, Gto.</t>
  </si>
  <si>
    <t>Correspondiente del 1 de Enero al 30 de Junio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</si>
  <si>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</si>
  <si>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</si>
  <si>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</si>
  <si>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</si>
  <si>
    <t xml:space="preserve">       LIC. FABIAN VELAZQUEZ VILLALPANDO               ING. OCTAVIO GONZÁLEZ GARCÍA                        C.P. HILARIA ARRIAGA QUIROZ</t>
  </si>
  <si>
    <t xml:space="preserve">                  PRESIDENTE DEL CONSEJO                                 TESORERO DEL CONSEJO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</si>
  <si>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ELABORA</t>
  </si>
  <si>
    <t xml:space="preserve">    _______________________________________         _______________________________          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</si>
</sst>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/>
    <xf numFmtId="43" fontId="6" fillId="0" borderId="0" applyFont="0" applyFill="0" applyBorder="0" applyAlignment="0" applyProtection="0"/>
    <xf numFmtId="0" fontId="7" fillId="0" borderId="0"/>
    <xf numFmtId="16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222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4" fillId="6" borderId="0" xfId="9" applyFont="1" applyFill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indent="1"/>
    </xf>
    <xf numFmtId="3" fontId="10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4" fontId="10" fillId="0" borderId="0" xfId="19" applyNumberFormat="1" applyFont="1" applyFill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4" fontId="11" fillId="0" borderId="0" xfId="19" applyNumberFormat="1" applyFont="1" applyFill="1"/>
    <xf numFmtId="0" fontId="2" fillId="0" borderId="0" xfId="2" applyFont="1" applyFill="1"/>
    <xf numFmtId="4" fontId="10" fillId="0" borderId="0" xfId="18" applyNumberFormat="1" applyFont="1" applyFill="1"/>
    <xf numFmtId="0" fontId="3" fillId="0" borderId="0" xfId="2" applyFont="1" applyFill="1"/>
    <xf numFmtId="4" fontId="11" fillId="0" borderId="0" xfId="18" applyNumberFormat="1" applyFont="1" applyFill="1"/>
    <xf numFmtId="0" fontId="10" fillId="0" borderId="0" xfId="2" applyFont="1" applyFill="1"/>
    <xf numFmtId="0" fontId="10" fillId="0" borderId="0" xfId="2" applyFont="1" applyFill="1" applyAlignment="1">
      <alignment horizontal="left" indent="1"/>
    </xf>
    <xf numFmtId="4" fontId="10" fillId="0" borderId="0" xfId="2" applyNumberFormat="1" applyFont="1" applyFill="1"/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0" fillId="0" borderId="0" xfId="0"/>
    <xf numFmtId="0" fontId="11" fillId="0" borderId="0" xfId="9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0" fillId="0" borderId="0" xfId="0"/>
    <xf numFmtId="0" fontId="11" fillId="0" borderId="0" xfId="9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0" fillId="0" borderId="0" xfId="0"/>
    <xf numFmtId="0" fontId="11" fillId="0" borderId="0" xfId="9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0" fillId="0" borderId="0" xfId="0"/>
    <xf numFmtId="0" fontId="11" fillId="0" borderId="0" xfId="9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0" fillId="0" borderId="0" xfId="0"/>
    <xf numFmtId="0" fontId="11" fillId="0" borderId="0" xfId="9" applyFont="1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7" fillId="0" borderId="0" xfId="22"/>
    <xf numFmtId="0" fontId="2" fillId="0" borderId="0" xfId="3" applyFont="1" applyAlignment="1" applyProtection="1">
      <alignment vertical="top"/>
      <protection locked="0"/>
    </xf>
    <xf numFmtId="0" fontId="9" fillId="0" borderId="0" xfId="22" applyFont="1"/>
    <xf numFmtId="0" fontId="14" fillId="6" borderId="0" xfId="8" applyFont="1" applyFill="1" applyAlignment="1">
      <alignment wrapText="1"/>
    </xf>
    <xf numFmtId="0" fontId="14" fillId="6" borderId="0" xfId="8" applyFont="1" applyFill="1" applyAlignme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</cellXfs>
  <cellStyles count="37">
    <cellStyle name="=C:\WINNT\SYSTEM32\COMMAND.COM" xfId="20"/>
    <cellStyle name="Euro" xfId="23"/>
    <cellStyle name="Hipervínculo" xfId="11" builtinId="8"/>
    <cellStyle name="Millares" xfId="18" builtinId="3"/>
    <cellStyle name="Millares 2" xfId="1"/>
    <cellStyle name="Millares 2 2" xfId="15"/>
    <cellStyle name="Millares 2 2 2" xfId="25"/>
    <cellStyle name="Millares 2 3" xfId="16"/>
    <cellStyle name="Millares 2 3 2" xfId="26"/>
    <cellStyle name="Millares 2 4" xfId="36"/>
    <cellStyle name="Millares 2 5" xfId="24"/>
    <cellStyle name="Millares 2 6" xfId="21"/>
    <cellStyle name="Millares 3" xfId="19"/>
    <cellStyle name="Millares 3 2" xfId="27"/>
    <cellStyle name="Millares 4" xfId="17"/>
    <cellStyle name="Moneda 2" xfId="28"/>
    <cellStyle name="Normal" xfId="0" builtinId="0"/>
    <cellStyle name="Normal 2" xfId="2"/>
    <cellStyle name="Normal 2 2" xfId="3"/>
    <cellStyle name="Normal 2 3" xfId="9"/>
    <cellStyle name="Normal 2 3 2" xfId="29"/>
    <cellStyle name="Normal 3" xfId="8"/>
    <cellStyle name="Normal 3 2" xfId="10"/>
    <cellStyle name="Normal 3 2 2" xfId="13"/>
    <cellStyle name="Normal 3 3" xfId="12"/>
    <cellStyle name="Normal 4" xfId="4"/>
    <cellStyle name="Normal 4 2" xfId="31"/>
    <cellStyle name="Normal 4 3" xfId="30"/>
    <cellStyle name="Normal 5" xfId="5"/>
    <cellStyle name="Normal 5 2" xfId="33"/>
    <cellStyle name="Normal 5 3" xfId="32"/>
    <cellStyle name="Normal 56" xfId="6"/>
    <cellStyle name="Normal 6" xfId="34"/>
    <cellStyle name="Normal 6 2" xfId="35"/>
    <cellStyle name="Normal 7" xfId="22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5" topLeftCell="A39" activePane="bottomLeft" state="frozen"/>
      <selection activeCell="A14" sqref="A14:B14"/>
      <selection pane="bottomLeft" sqref="A1:E54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99" t="s">
        <v>590</v>
      </c>
      <c r="B1" s="199"/>
      <c r="C1" s="16"/>
      <c r="D1" s="13" t="s">
        <v>531</v>
      </c>
      <c r="E1" s="14">
        <v>2023</v>
      </c>
    </row>
    <row r="2" spans="1:5" ht="18.95" customHeight="1" x14ac:dyDescent="0.2">
      <c r="A2" s="200" t="s">
        <v>530</v>
      </c>
      <c r="B2" s="200"/>
      <c r="C2" s="35"/>
      <c r="D2" s="13" t="s">
        <v>532</v>
      </c>
      <c r="E2" s="16" t="s">
        <v>537</v>
      </c>
    </row>
    <row r="3" spans="1:5" ht="18.95" customHeight="1" x14ac:dyDescent="0.2">
      <c r="A3" s="201" t="s">
        <v>591</v>
      </c>
      <c r="B3" s="201"/>
      <c r="C3" s="16"/>
      <c r="D3" s="13" t="s">
        <v>533</v>
      </c>
      <c r="E3" s="14">
        <v>2</v>
      </c>
    </row>
    <row r="4" spans="1:5" s="90" customFormat="1" ht="18.95" customHeight="1" x14ac:dyDescent="0.2">
      <c r="A4" s="201" t="s">
        <v>551</v>
      </c>
      <c r="B4" s="201"/>
      <c r="C4" s="201"/>
      <c r="D4" s="201"/>
      <c r="E4" s="201"/>
    </row>
    <row r="5" spans="1:5" ht="15" customHeight="1" x14ac:dyDescent="0.2">
      <c r="A5" s="122" t="s">
        <v>32</v>
      </c>
      <c r="B5" s="121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81</v>
      </c>
      <c r="B13" s="43" t="s">
        <v>520</v>
      </c>
    </row>
    <row r="14" spans="1:5" x14ac:dyDescent="0.2">
      <c r="A14" s="42" t="s">
        <v>7</v>
      </c>
      <c r="B14" s="43" t="s">
        <v>521</v>
      </c>
    </row>
    <row r="15" spans="1:5" x14ac:dyDescent="0.2">
      <c r="A15" s="42" t="s">
        <v>8</v>
      </c>
      <c r="B15" s="43" t="s">
        <v>80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522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128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1" t="s">
        <v>506</v>
      </c>
      <c r="B24" s="92" t="s">
        <v>249</v>
      </c>
    </row>
    <row r="25" spans="1:2" x14ac:dyDescent="0.2">
      <c r="A25" s="91" t="s">
        <v>507</v>
      </c>
      <c r="B25" s="92" t="s">
        <v>508</v>
      </c>
    </row>
    <row r="26" spans="1:2" s="90" customFormat="1" x14ac:dyDescent="0.2">
      <c r="A26" s="91" t="s">
        <v>509</v>
      </c>
      <c r="B26" s="92" t="s">
        <v>286</v>
      </c>
    </row>
    <row r="27" spans="1:2" x14ac:dyDescent="0.2">
      <c r="A27" s="91" t="s">
        <v>510</v>
      </c>
      <c r="B27" s="92" t="s">
        <v>303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42" t="s">
        <v>39</v>
      </c>
      <c r="B35" s="43" t="s">
        <v>34</v>
      </c>
    </row>
    <row r="36" spans="1:2" x14ac:dyDescent="0.2">
      <c r="A36" s="42" t="s">
        <v>40</v>
      </c>
      <c r="B36" s="43" t="s">
        <v>35</v>
      </c>
    </row>
    <row r="37" spans="1:2" x14ac:dyDescent="0.2">
      <c r="A37" s="6"/>
      <c r="B37" s="9"/>
    </row>
    <row r="38" spans="1:2" x14ac:dyDescent="0.2">
      <c r="A38" s="6"/>
      <c r="B38" s="7" t="s">
        <v>37</v>
      </c>
    </row>
    <row r="39" spans="1:2" x14ac:dyDescent="0.2">
      <c r="A39" s="6" t="s">
        <v>38</v>
      </c>
      <c r="B39" s="43" t="s">
        <v>31</v>
      </c>
    </row>
    <row r="40" spans="1:2" x14ac:dyDescent="0.2">
      <c r="A40" s="6"/>
      <c r="B40" s="43" t="s">
        <v>552</v>
      </c>
    </row>
    <row r="41" spans="1:2" ht="12" thickBot="1" x14ac:dyDescent="0.25">
      <c r="A41" s="10"/>
      <c r="B41" s="11"/>
    </row>
    <row r="44" spans="1:2" x14ac:dyDescent="0.2">
      <c r="B44" s="90" t="s">
        <v>553</v>
      </c>
    </row>
    <row r="49" spans="1:4" ht="15" x14ac:dyDescent="0.25">
      <c r="A49" s="151" t="s">
        <v>592</v>
      </c>
      <c r="B49" s="153"/>
      <c r="C49" s="153"/>
      <c r="D49" s="150"/>
    </row>
    <row r="50" spans="1:4" ht="15" x14ac:dyDescent="0.25">
      <c r="A50" s="154" t="s">
        <v>593</v>
      </c>
      <c r="B50" s="155"/>
      <c r="C50" s="153"/>
      <c r="D50" s="150"/>
    </row>
    <row r="51" spans="1:4" ht="15" x14ac:dyDescent="0.25">
      <c r="A51" s="154" t="s">
        <v>594</v>
      </c>
      <c r="B51" s="153"/>
      <c r="C51" s="153"/>
      <c r="D51" s="150"/>
    </row>
    <row r="52" spans="1:4" ht="15" x14ac:dyDescent="0.25">
      <c r="A52" s="154" t="s">
        <v>595</v>
      </c>
      <c r="B52" s="151"/>
      <c r="C52" s="152"/>
      <c r="D52" s="15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H15" sqref="H15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205" t="s">
        <v>590</v>
      </c>
      <c r="B1" s="206"/>
      <c r="C1" s="207"/>
    </row>
    <row r="2" spans="1:3" s="36" customFormat="1" ht="18" customHeight="1" x14ac:dyDescent="0.25">
      <c r="A2" s="208" t="s">
        <v>542</v>
      </c>
      <c r="B2" s="209"/>
      <c r="C2" s="210"/>
    </row>
    <row r="3" spans="1:3" s="36" customFormat="1" ht="18" customHeight="1" x14ac:dyDescent="0.25">
      <c r="A3" s="208" t="s">
        <v>591</v>
      </c>
      <c r="B3" s="211"/>
      <c r="C3" s="210"/>
    </row>
    <row r="4" spans="1:3" s="39" customFormat="1" ht="18" customHeight="1" x14ac:dyDescent="0.2">
      <c r="A4" s="212" t="s">
        <v>543</v>
      </c>
      <c r="B4" s="213"/>
      <c r="C4" s="214"/>
    </row>
    <row r="5" spans="1:3" s="37" customFormat="1" x14ac:dyDescent="0.2">
      <c r="A5" s="55" t="s">
        <v>458</v>
      </c>
      <c r="B5" s="55"/>
      <c r="C5" s="129">
        <v>62769838.880000003</v>
      </c>
    </row>
    <row r="6" spans="1:3" x14ac:dyDescent="0.2">
      <c r="A6" s="56"/>
      <c r="B6" s="57"/>
      <c r="C6" s="58"/>
    </row>
    <row r="7" spans="1:3" x14ac:dyDescent="0.2">
      <c r="A7" s="65" t="s">
        <v>459</v>
      </c>
      <c r="B7" s="65"/>
      <c r="C7" s="130">
        <f>SUM(C8:C13)</f>
        <v>494327.02</v>
      </c>
    </row>
    <row r="8" spans="1:3" x14ac:dyDescent="0.2">
      <c r="A8" s="73" t="s">
        <v>460</v>
      </c>
      <c r="B8" s="72" t="s">
        <v>287</v>
      </c>
      <c r="C8" s="131">
        <v>0</v>
      </c>
    </row>
    <row r="9" spans="1:3" x14ac:dyDescent="0.2">
      <c r="A9" s="59" t="s">
        <v>461</v>
      </c>
      <c r="B9" s="60" t="s">
        <v>470</v>
      </c>
      <c r="C9" s="131">
        <v>0</v>
      </c>
    </row>
    <row r="10" spans="1:3" x14ac:dyDescent="0.2">
      <c r="A10" s="59" t="s">
        <v>462</v>
      </c>
      <c r="B10" s="60" t="s">
        <v>295</v>
      </c>
      <c r="C10" s="131">
        <v>0</v>
      </c>
    </row>
    <row r="11" spans="1:3" x14ac:dyDescent="0.2">
      <c r="A11" s="59" t="s">
        <v>463</v>
      </c>
      <c r="B11" s="60" t="s">
        <v>296</v>
      </c>
      <c r="C11" s="131">
        <v>0</v>
      </c>
    </row>
    <row r="12" spans="1:3" x14ac:dyDescent="0.2">
      <c r="A12" s="59" t="s">
        <v>464</v>
      </c>
      <c r="B12" s="60" t="s">
        <v>297</v>
      </c>
      <c r="C12" s="131">
        <v>494327.02</v>
      </c>
    </row>
    <row r="13" spans="1:3" x14ac:dyDescent="0.2">
      <c r="A13" s="61" t="s">
        <v>465</v>
      </c>
      <c r="B13" s="62" t="s">
        <v>466</v>
      </c>
      <c r="C13" s="131">
        <v>0</v>
      </c>
    </row>
    <row r="14" spans="1:3" x14ac:dyDescent="0.2">
      <c r="A14" s="71"/>
      <c r="B14" s="63"/>
      <c r="C14" s="64"/>
    </row>
    <row r="15" spans="1:3" x14ac:dyDescent="0.2">
      <c r="A15" s="65" t="s">
        <v>73</v>
      </c>
      <c r="B15" s="57"/>
      <c r="C15" s="130">
        <f>SUM(C16:C18)</f>
        <v>0</v>
      </c>
    </row>
    <row r="16" spans="1:3" x14ac:dyDescent="0.2">
      <c r="A16" s="66">
        <v>3.1</v>
      </c>
      <c r="B16" s="60" t="s">
        <v>469</v>
      </c>
      <c r="C16" s="131">
        <v>0</v>
      </c>
    </row>
    <row r="17" spans="1:5" x14ac:dyDescent="0.2">
      <c r="A17" s="67">
        <v>3.2</v>
      </c>
      <c r="B17" s="60" t="s">
        <v>467</v>
      </c>
      <c r="C17" s="131">
        <v>0</v>
      </c>
    </row>
    <row r="18" spans="1:5" x14ac:dyDescent="0.2">
      <c r="A18" s="67">
        <v>3.3</v>
      </c>
      <c r="B18" s="62" t="s">
        <v>468</v>
      </c>
      <c r="C18" s="132">
        <v>0</v>
      </c>
    </row>
    <row r="19" spans="1:5" x14ac:dyDescent="0.2">
      <c r="A19" s="56"/>
      <c r="B19" s="68"/>
      <c r="C19" s="69"/>
    </row>
    <row r="20" spans="1:5" x14ac:dyDescent="0.2">
      <c r="A20" s="70" t="s">
        <v>588</v>
      </c>
      <c r="B20" s="70"/>
      <c r="C20" s="129">
        <f>C5+C7-C15</f>
        <v>63264165.900000006</v>
      </c>
    </row>
    <row r="22" spans="1:5" x14ac:dyDescent="0.2">
      <c r="B22" s="38" t="s">
        <v>553</v>
      </c>
    </row>
    <row r="27" spans="1:5" ht="15" x14ac:dyDescent="0.25">
      <c r="A27" s="185" t="s">
        <v>592</v>
      </c>
      <c r="B27" s="187"/>
      <c r="C27" s="187"/>
      <c r="D27" s="183"/>
      <c r="E27" s="184"/>
    </row>
    <row r="28" spans="1:5" ht="15" x14ac:dyDescent="0.25">
      <c r="A28" s="188" t="s">
        <v>593</v>
      </c>
      <c r="B28" s="189"/>
      <c r="C28" s="187"/>
      <c r="D28" s="183"/>
      <c r="E28" s="184"/>
    </row>
    <row r="29" spans="1:5" ht="15" x14ac:dyDescent="0.25">
      <c r="A29" s="188" t="s">
        <v>594</v>
      </c>
      <c r="B29" s="187"/>
      <c r="C29" s="187"/>
      <c r="D29" s="183"/>
      <c r="E29" s="184"/>
    </row>
    <row r="30" spans="1:5" ht="15" x14ac:dyDescent="0.25">
      <c r="A30" s="188" t="s">
        <v>595</v>
      </c>
      <c r="B30" s="185"/>
      <c r="C30" s="186"/>
      <c r="D30" s="183"/>
      <c r="E30" s="184"/>
    </row>
  </sheetData>
  <mergeCells count="4">
    <mergeCell ref="A1:C1"/>
    <mergeCell ref="A2:C2"/>
    <mergeCell ref="A3:C3"/>
    <mergeCell ref="A4:C4"/>
  </mergeCells>
  <pageMargins left="0.51181102362204722" right="0.51181102362204722" top="0.74803149606299213" bottom="0.74803149606299213" header="0.31496062992125984" footer="0.31496062992125984"/>
  <pageSetup scale="88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topLeftCell="A23" workbookViewId="0">
      <selection activeCell="G42" sqref="G42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215" t="s">
        <v>590</v>
      </c>
      <c r="B1" s="216"/>
      <c r="C1" s="217"/>
    </row>
    <row r="2" spans="1:3" s="40" customFormat="1" ht="18.95" customHeight="1" x14ac:dyDescent="0.25">
      <c r="A2" s="218" t="s">
        <v>544</v>
      </c>
      <c r="B2" s="219"/>
      <c r="C2" s="220"/>
    </row>
    <row r="3" spans="1:3" s="40" customFormat="1" ht="18.95" customHeight="1" x14ac:dyDescent="0.25">
      <c r="A3" s="218" t="s">
        <v>591</v>
      </c>
      <c r="B3" s="221"/>
      <c r="C3" s="220"/>
    </row>
    <row r="4" spans="1:3" s="41" customFormat="1" x14ac:dyDescent="0.2">
      <c r="A4" s="212" t="s">
        <v>543</v>
      </c>
      <c r="B4" s="213"/>
      <c r="C4" s="214"/>
    </row>
    <row r="5" spans="1:3" x14ac:dyDescent="0.2">
      <c r="A5" s="81" t="s">
        <v>471</v>
      </c>
      <c r="B5" s="55"/>
      <c r="C5" s="133">
        <v>61258491.859999999</v>
      </c>
    </row>
    <row r="6" spans="1:3" x14ac:dyDescent="0.2">
      <c r="A6" s="75"/>
      <c r="B6" s="57"/>
      <c r="C6" s="76"/>
    </row>
    <row r="7" spans="1:3" x14ac:dyDescent="0.2">
      <c r="A7" s="65" t="s">
        <v>472</v>
      </c>
      <c r="B7" s="77"/>
      <c r="C7" s="130">
        <f>SUM(C8:C28)</f>
        <v>21344043.52</v>
      </c>
    </row>
    <row r="8" spans="1:3" x14ac:dyDescent="0.2">
      <c r="A8" s="112">
        <v>2.1</v>
      </c>
      <c r="B8" s="82" t="s">
        <v>315</v>
      </c>
      <c r="C8" s="134">
        <v>0</v>
      </c>
    </row>
    <row r="9" spans="1:3" x14ac:dyDescent="0.2">
      <c r="A9" s="112">
        <v>2.2000000000000002</v>
      </c>
      <c r="B9" s="82" t="s">
        <v>312</v>
      </c>
      <c r="C9" s="134">
        <v>0</v>
      </c>
    </row>
    <row r="10" spans="1:3" x14ac:dyDescent="0.2">
      <c r="A10" s="87">
        <v>2.2999999999999998</v>
      </c>
      <c r="B10" s="74" t="s">
        <v>182</v>
      </c>
      <c r="C10" s="134">
        <v>186404.51</v>
      </c>
    </row>
    <row r="11" spans="1:3" x14ac:dyDescent="0.2">
      <c r="A11" s="87">
        <v>2.4</v>
      </c>
      <c r="B11" s="74" t="s">
        <v>183</v>
      </c>
      <c r="C11" s="134">
        <v>18152.509999999998</v>
      </c>
    </row>
    <row r="12" spans="1:3" x14ac:dyDescent="0.2">
      <c r="A12" s="87">
        <v>2.5</v>
      </c>
      <c r="B12" s="74" t="s">
        <v>184</v>
      </c>
      <c r="C12" s="134">
        <v>0</v>
      </c>
    </row>
    <row r="13" spans="1:3" x14ac:dyDescent="0.2">
      <c r="A13" s="87">
        <v>2.6</v>
      </c>
      <c r="B13" s="74" t="s">
        <v>185</v>
      </c>
      <c r="C13" s="134">
        <v>1522844.83</v>
      </c>
    </row>
    <row r="14" spans="1:3" x14ac:dyDescent="0.2">
      <c r="A14" s="87">
        <v>2.7</v>
      </c>
      <c r="B14" s="74" t="s">
        <v>186</v>
      </c>
      <c r="C14" s="134">
        <v>0</v>
      </c>
    </row>
    <row r="15" spans="1:3" x14ac:dyDescent="0.2">
      <c r="A15" s="87">
        <v>2.8</v>
      </c>
      <c r="B15" s="74" t="s">
        <v>187</v>
      </c>
      <c r="C15" s="134">
        <v>936087.51</v>
      </c>
    </row>
    <row r="16" spans="1:3" x14ac:dyDescent="0.2">
      <c r="A16" s="87">
        <v>2.9</v>
      </c>
      <c r="B16" s="74" t="s">
        <v>189</v>
      </c>
      <c r="C16" s="134">
        <v>0</v>
      </c>
    </row>
    <row r="17" spans="1:3" x14ac:dyDescent="0.2">
      <c r="A17" s="87" t="s">
        <v>473</v>
      </c>
      <c r="B17" s="74" t="s">
        <v>474</v>
      </c>
      <c r="C17" s="134">
        <v>0</v>
      </c>
    </row>
    <row r="18" spans="1:3" x14ac:dyDescent="0.2">
      <c r="A18" s="87" t="s">
        <v>499</v>
      </c>
      <c r="B18" s="74" t="s">
        <v>191</v>
      </c>
      <c r="C18" s="134">
        <v>52417.84</v>
      </c>
    </row>
    <row r="19" spans="1:3" x14ac:dyDescent="0.2">
      <c r="A19" s="87" t="s">
        <v>500</v>
      </c>
      <c r="B19" s="74" t="s">
        <v>475</v>
      </c>
      <c r="C19" s="134">
        <v>18628136.32</v>
      </c>
    </row>
    <row r="20" spans="1:3" x14ac:dyDescent="0.2">
      <c r="A20" s="87" t="s">
        <v>501</v>
      </c>
      <c r="B20" s="74" t="s">
        <v>476</v>
      </c>
      <c r="C20" s="134">
        <v>0</v>
      </c>
    </row>
    <row r="21" spans="1:3" x14ac:dyDescent="0.2">
      <c r="A21" s="87" t="s">
        <v>502</v>
      </c>
      <c r="B21" s="74" t="s">
        <v>477</v>
      </c>
      <c r="C21" s="134">
        <v>0</v>
      </c>
    </row>
    <row r="22" spans="1:3" x14ac:dyDescent="0.2">
      <c r="A22" s="87" t="s">
        <v>478</v>
      </c>
      <c r="B22" s="74" t="s">
        <v>479</v>
      </c>
      <c r="C22" s="134">
        <v>0</v>
      </c>
    </row>
    <row r="23" spans="1:3" x14ac:dyDescent="0.2">
      <c r="A23" s="87" t="s">
        <v>480</v>
      </c>
      <c r="B23" s="74" t="s">
        <v>481</v>
      </c>
      <c r="C23" s="134">
        <v>0</v>
      </c>
    </row>
    <row r="24" spans="1:3" x14ac:dyDescent="0.2">
      <c r="A24" s="87" t="s">
        <v>482</v>
      </c>
      <c r="B24" s="74" t="s">
        <v>483</v>
      </c>
      <c r="C24" s="134">
        <v>0</v>
      </c>
    </row>
    <row r="25" spans="1:3" x14ac:dyDescent="0.2">
      <c r="A25" s="87" t="s">
        <v>484</v>
      </c>
      <c r="B25" s="74" t="s">
        <v>485</v>
      </c>
      <c r="C25" s="134">
        <v>0</v>
      </c>
    </row>
    <row r="26" spans="1:3" x14ac:dyDescent="0.2">
      <c r="A26" s="87" t="s">
        <v>486</v>
      </c>
      <c r="B26" s="74" t="s">
        <v>487</v>
      </c>
      <c r="C26" s="134">
        <v>0</v>
      </c>
    </row>
    <row r="27" spans="1:3" x14ac:dyDescent="0.2">
      <c r="A27" s="87" t="s">
        <v>488</v>
      </c>
      <c r="B27" s="74" t="s">
        <v>489</v>
      </c>
      <c r="C27" s="134">
        <v>0</v>
      </c>
    </row>
    <row r="28" spans="1:3" x14ac:dyDescent="0.2">
      <c r="A28" s="87" t="s">
        <v>490</v>
      </c>
      <c r="B28" s="82" t="s">
        <v>491</v>
      </c>
      <c r="C28" s="134">
        <v>0</v>
      </c>
    </row>
    <row r="29" spans="1:3" x14ac:dyDescent="0.2">
      <c r="A29" s="88"/>
      <c r="B29" s="83"/>
      <c r="C29" s="84"/>
    </row>
    <row r="30" spans="1:3" x14ac:dyDescent="0.2">
      <c r="A30" s="85" t="s">
        <v>492</v>
      </c>
      <c r="B30" s="86"/>
      <c r="C30" s="135">
        <f>SUM(C31:C35)</f>
        <v>0</v>
      </c>
    </row>
    <row r="31" spans="1:3" x14ac:dyDescent="0.2">
      <c r="A31" s="87" t="s">
        <v>493</v>
      </c>
      <c r="B31" s="74" t="s">
        <v>384</v>
      </c>
      <c r="C31" s="134">
        <v>0</v>
      </c>
    </row>
    <row r="32" spans="1:3" x14ac:dyDescent="0.2">
      <c r="A32" s="87" t="s">
        <v>494</v>
      </c>
      <c r="B32" s="74" t="s">
        <v>71</v>
      </c>
      <c r="C32" s="134">
        <v>0</v>
      </c>
    </row>
    <row r="33" spans="1:5" x14ac:dyDescent="0.2">
      <c r="A33" s="87" t="s">
        <v>495</v>
      </c>
      <c r="B33" s="74" t="s">
        <v>394</v>
      </c>
      <c r="C33" s="134">
        <v>0</v>
      </c>
    </row>
    <row r="34" spans="1:5" x14ac:dyDescent="0.2">
      <c r="A34" s="87" t="s">
        <v>496</v>
      </c>
      <c r="B34" s="74" t="s">
        <v>400</v>
      </c>
      <c r="C34" s="134">
        <v>0</v>
      </c>
    </row>
    <row r="35" spans="1:5" x14ac:dyDescent="0.2">
      <c r="A35" s="87" t="s">
        <v>497</v>
      </c>
      <c r="B35" s="82" t="s">
        <v>498</v>
      </c>
      <c r="C35" s="136">
        <v>0</v>
      </c>
    </row>
    <row r="36" spans="1:5" x14ac:dyDescent="0.2">
      <c r="A36" s="75"/>
      <c r="B36" s="78"/>
      <c r="C36" s="79"/>
    </row>
    <row r="37" spans="1:5" x14ac:dyDescent="0.2">
      <c r="A37" s="80" t="s">
        <v>589</v>
      </c>
      <c r="B37" s="55"/>
      <c r="C37" s="129">
        <f>C5-C7+C30</f>
        <v>39914448.340000004</v>
      </c>
    </row>
    <row r="39" spans="1:5" x14ac:dyDescent="0.2">
      <c r="B39" s="38" t="s">
        <v>553</v>
      </c>
    </row>
    <row r="43" spans="1:5" ht="15" x14ac:dyDescent="0.25">
      <c r="A43" s="192" t="s">
        <v>592</v>
      </c>
      <c r="B43" s="194"/>
      <c r="C43" s="194"/>
      <c r="D43" s="190"/>
      <c r="E43" s="191"/>
    </row>
    <row r="44" spans="1:5" ht="15" x14ac:dyDescent="0.25">
      <c r="A44" s="195" t="s">
        <v>593</v>
      </c>
      <c r="B44" s="196"/>
      <c r="C44" s="194"/>
      <c r="D44" s="190"/>
      <c r="E44" s="191"/>
    </row>
    <row r="45" spans="1:5" ht="15" x14ac:dyDescent="0.25">
      <c r="A45" s="195" t="s">
        <v>594</v>
      </c>
      <c r="B45" s="194"/>
      <c r="C45" s="194"/>
      <c r="D45" s="190"/>
      <c r="E45" s="191"/>
    </row>
    <row r="46" spans="1:5" ht="15" x14ac:dyDescent="0.25">
      <c r="A46" s="195" t="s">
        <v>595</v>
      </c>
      <c r="B46" s="192"/>
      <c r="C46" s="193"/>
      <c r="D46" s="190"/>
      <c r="E46" s="191"/>
    </row>
  </sheetData>
  <mergeCells count="4">
    <mergeCell ref="A1:C1"/>
    <mergeCell ref="A2:C2"/>
    <mergeCell ref="A3:C3"/>
    <mergeCell ref="A4:C4"/>
  </mergeCells>
  <pageMargins left="0.51181102362204722" right="0.51181102362204722" top="0.74803149606299213" bottom="0.74803149606299213" header="0.31496062992125984" footer="0.31496062992125984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45" zoomScale="106" zoomScaleNormal="106" workbookViewId="0">
      <selection activeCell="I1" sqref="A1:I159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5.42578125" style="19" customWidth="1"/>
    <col min="5" max="5" width="14.5703125" style="19" customWidth="1"/>
    <col min="6" max="6" width="9.28515625" style="19" customWidth="1"/>
    <col min="7" max="7" width="9.5703125" style="19" customWidth="1"/>
    <col min="8" max="8" width="12.42578125" style="19" customWidth="1"/>
    <col min="9" max="9" width="12.140625" style="19" customWidth="1"/>
    <col min="10" max="16384" width="9.140625" style="19"/>
  </cols>
  <sheetData>
    <row r="1" spans="1:8" s="15" customFormat="1" ht="18.95" customHeight="1" x14ac:dyDescent="0.25">
      <c r="A1" s="202" t="s">
        <v>590</v>
      </c>
      <c r="B1" s="203"/>
      <c r="C1" s="203"/>
      <c r="D1" s="203"/>
      <c r="E1" s="203"/>
      <c r="F1" s="203"/>
      <c r="G1" s="13" t="s">
        <v>534</v>
      </c>
      <c r="H1" s="24">
        <v>2023</v>
      </c>
    </row>
    <row r="2" spans="1:8" s="15" customFormat="1" ht="18.95" customHeight="1" x14ac:dyDescent="0.25">
      <c r="A2" s="202" t="s">
        <v>538</v>
      </c>
      <c r="B2" s="203"/>
      <c r="C2" s="203"/>
      <c r="D2" s="203"/>
      <c r="E2" s="203"/>
      <c r="F2" s="203"/>
      <c r="G2" s="13" t="s">
        <v>535</v>
      </c>
      <c r="H2" s="24" t="s">
        <v>537</v>
      </c>
    </row>
    <row r="3" spans="1:8" s="15" customFormat="1" ht="18.95" customHeight="1" x14ac:dyDescent="0.25">
      <c r="A3" s="202" t="s">
        <v>591</v>
      </c>
      <c r="B3" s="203"/>
      <c r="C3" s="203"/>
      <c r="D3" s="203"/>
      <c r="E3" s="203"/>
      <c r="F3" s="203"/>
      <c r="G3" s="13" t="s">
        <v>536</v>
      </c>
      <c r="H3" s="24">
        <v>2</v>
      </c>
    </row>
    <row r="4" spans="1:8" x14ac:dyDescent="0.2">
      <c r="A4" s="17" t="s">
        <v>139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101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94</v>
      </c>
      <c r="B7" s="20" t="s">
        <v>91</v>
      </c>
      <c r="C7" s="20" t="s">
        <v>92</v>
      </c>
      <c r="D7" s="20" t="s">
        <v>93</v>
      </c>
      <c r="E7" s="20"/>
      <c r="F7" s="20"/>
      <c r="G7" s="20"/>
      <c r="H7" s="20"/>
    </row>
    <row r="8" spans="1:8" x14ac:dyDescent="0.2">
      <c r="A8" s="21">
        <v>1114</v>
      </c>
      <c r="B8" s="19" t="s">
        <v>140</v>
      </c>
      <c r="C8" s="23">
        <v>34430118.590000004</v>
      </c>
    </row>
    <row r="9" spans="1:8" x14ac:dyDescent="0.2">
      <c r="A9" s="21">
        <v>1115</v>
      </c>
      <c r="B9" s="19" t="s">
        <v>141</v>
      </c>
      <c r="C9" s="23">
        <v>0</v>
      </c>
    </row>
    <row r="10" spans="1:8" x14ac:dyDescent="0.2">
      <c r="A10" s="21">
        <v>1121</v>
      </c>
      <c r="B10" s="19" t="s">
        <v>142</v>
      </c>
      <c r="C10" s="23">
        <v>0</v>
      </c>
    </row>
    <row r="11" spans="1:8" x14ac:dyDescent="0.2">
      <c r="A11" s="21">
        <v>1211</v>
      </c>
      <c r="B11" s="19" t="s">
        <v>143</v>
      </c>
      <c r="C11" s="23">
        <v>0</v>
      </c>
    </row>
    <row r="13" spans="1:8" x14ac:dyDescent="0.2">
      <c r="A13" s="18" t="s">
        <v>102</v>
      </c>
      <c r="B13" s="18"/>
      <c r="C13" s="18"/>
      <c r="D13" s="18"/>
      <c r="E13" s="18"/>
      <c r="F13" s="18"/>
      <c r="G13" s="18"/>
      <c r="H13" s="18"/>
    </row>
    <row r="14" spans="1:8" ht="22.5" x14ac:dyDescent="0.2">
      <c r="A14" s="20" t="s">
        <v>94</v>
      </c>
      <c r="B14" s="20" t="s">
        <v>91</v>
      </c>
      <c r="C14" s="20" t="s">
        <v>92</v>
      </c>
      <c r="D14" s="20">
        <v>2022</v>
      </c>
      <c r="E14" s="20">
        <v>2021</v>
      </c>
      <c r="F14" s="20">
        <v>2020</v>
      </c>
      <c r="G14" s="20">
        <v>2019</v>
      </c>
      <c r="H14" s="197" t="s">
        <v>130</v>
      </c>
    </row>
    <row r="15" spans="1:8" x14ac:dyDescent="0.2">
      <c r="A15" s="21">
        <v>1122</v>
      </c>
      <c r="B15" s="19" t="s">
        <v>144</v>
      </c>
      <c r="C15" s="23">
        <v>0</v>
      </c>
      <c r="D15" s="23">
        <v>1204.52</v>
      </c>
      <c r="E15" s="23">
        <v>0</v>
      </c>
      <c r="F15" s="23">
        <v>0</v>
      </c>
      <c r="G15" s="23">
        <v>0</v>
      </c>
    </row>
    <row r="16" spans="1:8" x14ac:dyDescent="0.2">
      <c r="A16" s="21">
        <v>1124</v>
      </c>
      <c r="B16" s="19" t="s">
        <v>145</v>
      </c>
      <c r="C16" s="23">
        <v>29595041.34</v>
      </c>
      <c r="D16" s="23">
        <v>30677398.969999999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103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94</v>
      </c>
      <c r="B19" s="20" t="s">
        <v>91</v>
      </c>
      <c r="C19" s="20" t="s">
        <v>92</v>
      </c>
      <c r="D19" s="20" t="s">
        <v>146</v>
      </c>
      <c r="E19" s="20" t="s">
        <v>147</v>
      </c>
      <c r="F19" s="20" t="s">
        <v>148</v>
      </c>
      <c r="G19" s="20" t="s">
        <v>149</v>
      </c>
      <c r="H19" s="197" t="s">
        <v>150</v>
      </c>
    </row>
    <row r="20" spans="1:8" x14ac:dyDescent="0.2">
      <c r="A20" s="21">
        <v>1123</v>
      </c>
      <c r="B20" s="19" t="s">
        <v>151</v>
      </c>
      <c r="C20" s="23">
        <v>183512.94</v>
      </c>
      <c r="D20" s="23">
        <v>183512.94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152</v>
      </c>
      <c r="C21" s="23">
        <v>32000</v>
      </c>
      <c r="D21" s="23">
        <v>32000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513</v>
      </c>
      <c r="C23" s="23">
        <v>13945047.41</v>
      </c>
      <c r="D23" s="23">
        <v>13945047.41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154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156</v>
      </c>
      <c r="C27" s="23">
        <v>1053602.83</v>
      </c>
      <c r="D27" s="23">
        <v>1053602.83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514</v>
      </c>
      <c r="B30" s="18"/>
      <c r="C30" s="18"/>
      <c r="D30" s="18"/>
      <c r="E30" s="18"/>
      <c r="F30" s="18"/>
      <c r="G30" s="18"/>
      <c r="H30" s="18"/>
    </row>
    <row r="31" spans="1:8" ht="36" customHeight="1" x14ac:dyDescent="0.2">
      <c r="A31" s="197" t="s">
        <v>94</v>
      </c>
      <c r="B31" s="197" t="s">
        <v>91</v>
      </c>
      <c r="C31" s="197" t="s">
        <v>92</v>
      </c>
      <c r="D31" s="197" t="s">
        <v>106</v>
      </c>
      <c r="E31" s="197" t="s">
        <v>105</v>
      </c>
      <c r="F31" s="197" t="s">
        <v>158</v>
      </c>
      <c r="G31" s="197" t="s">
        <v>108</v>
      </c>
      <c r="H31" s="197"/>
    </row>
    <row r="32" spans="1:8" x14ac:dyDescent="0.2">
      <c r="A32" s="21">
        <v>1140</v>
      </c>
      <c r="B32" s="19" t="s">
        <v>159</v>
      </c>
      <c r="C32" s="23">
        <f>SUM(C33:C37)</f>
        <v>0</v>
      </c>
    </row>
    <row r="33" spans="1:8" x14ac:dyDescent="0.2">
      <c r="A33" s="21">
        <v>1141</v>
      </c>
      <c r="B33" s="19" t="s">
        <v>160</v>
      </c>
      <c r="C33" s="23">
        <v>0</v>
      </c>
    </row>
    <row r="34" spans="1:8" x14ac:dyDescent="0.2">
      <c r="A34" s="21">
        <v>1142</v>
      </c>
      <c r="B34" s="19" t="s">
        <v>161</v>
      </c>
      <c r="C34" s="23">
        <v>0</v>
      </c>
    </row>
    <row r="35" spans="1:8" x14ac:dyDescent="0.2">
      <c r="A35" s="21">
        <v>1143</v>
      </c>
      <c r="B35" s="19" t="s">
        <v>162</v>
      </c>
      <c r="C35" s="23">
        <v>0</v>
      </c>
    </row>
    <row r="36" spans="1:8" x14ac:dyDescent="0.2">
      <c r="A36" s="21">
        <v>1144</v>
      </c>
      <c r="B36" s="19" t="s">
        <v>163</v>
      </c>
      <c r="C36" s="23">
        <v>0</v>
      </c>
    </row>
    <row r="37" spans="1:8" x14ac:dyDescent="0.2">
      <c r="A37" s="21">
        <v>1145</v>
      </c>
      <c r="B37" s="19" t="s">
        <v>164</v>
      </c>
      <c r="C37" s="23">
        <v>0</v>
      </c>
    </row>
    <row r="39" spans="1:8" x14ac:dyDescent="0.2">
      <c r="A39" s="18" t="s">
        <v>165</v>
      </c>
      <c r="B39" s="18"/>
      <c r="C39" s="18"/>
      <c r="D39" s="18"/>
      <c r="E39" s="18"/>
      <c r="F39" s="18"/>
      <c r="G39" s="18"/>
      <c r="H39" s="18"/>
    </row>
    <row r="40" spans="1:8" ht="65.25" customHeight="1" x14ac:dyDescent="0.2">
      <c r="A40" s="198" t="s">
        <v>94</v>
      </c>
      <c r="B40" s="198" t="s">
        <v>91</v>
      </c>
      <c r="C40" s="198" t="s">
        <v>92</v>
      </c>
      <c r="D40" s="198" t="s">
        <v>104</v>
      </c>
      <c r="E40" s="198" t="s">
        <v>107</v>
      </c>
      <c r="F40" s="197" t="s">
        <v>166</v>
      </c>
      <c r="G40" s="198"/>
      <c r="H40" s="197"/>
    </row>
    <row r="41" spans="1:8" x14ac:dyDescent="0.2">
      <c r="A41" s="21">
        <v>1150</v>
      </c>
      <c r="B41" s="19" t="s">
        <v>167</v>
      </c>
      <c r="C41" s="23">
        <f>C42</f>
        <v>4361647.95</v>
      </c>
    </row>
    <row r="42" spans="1:8" x14ac:dyDescent="0.2">
      <c r="A42" s="21">
        <v>1151</v>
      </c>
      <c r="B42" s="19" t="s">
        <v>168</v>
      </c>
      <c r="C42" s="23">
        <v>4361647.95</v>
      </c>
    </row>
    <row r="44" spans="1:8" x14ac:dyDescent="0.2">
      <c r="A44" s="18" t="s">
        <v>109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94</v>
      </c>
      <c r="B45" s="20" t="s">
        <v>91</v>
      </c>
      <c r="C45" s="20" t="s">
        <v>92</v>
      </c>
      <c r="D45" s="20" t="s">
        <v>93</v>
      </c>
      <c r="E45" s="20" t="s">
        <v>150</v>
      </c>
      <c r="F45" s="20"/>
      <c r="G45" s="20"/>
      <c r="H45" s="20"/>
    </row>
    <row r="46" spans="1:8" x14ac:dyDescent="0.2">
      <c r="A46" s="21">
        <v>1213</v>
      </c>
      <c r="B46" s="19" t="s">
        <v>169</v>
      </c>
      <c r="C46" s="23">
        <v>0</v>
      </c>
    </row>
    <row r="48" spans="1:8" x14ac:dyDescent="0.2">
      <c r="A48" s="18" t="s">
        <v>110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94</v>
      </c>
      <c r="B49" s="20" t="s">
        <v>91</v>
      </c>
      <c r="C49" s="20" t="s">
        <v>92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170</v>
      </c>
      <c r="C50" s="23">
        <v>0</v>
      </c>
    </row>
    <row r="52" spans="1:9" x14ac:dyDescent="0.2">
      <c r="A52" s="18" t="s">
        <v>114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94</v>
      </c>
      <c r="B53" s="20" t="s">
        <v>91</v>
      </c>
      <c r="C53" s="20" t="s">
        <v>92</v>
      </c>
      <c r="D53" s="20" t="s">
        <v>111</v>
      </c>
      <c r="E53" s="20" t="s">
        <v>112</v>
      </c>
      <c r="F53" s="20" t="s">
        <v>104</v>
      </c>
      <c r="G53" s="20" t="s">
        <v>171</v>
      </c>
      <c r="H53" s="20" t="s">
        <v>113</v>
      </c>
      <c r="I53" s="20" t="s">
        <v>172</v>
      </c>
    </row>
    <row r="54" spans="1:9" x14ac:dyDescent="0.2">
      <c r="A54" s="21">
        <v>1230</v>
      </c>
      <c r="B54" s="19" t="s">
        <v>173</v>
      </c>
      <c r="C54" s="23">
        <f>SUM(C55:C61)</f>
        <v>204344871.60999998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174</v>
      </c>
      <c r="C55" s="23">
        <v>26120180.829999998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175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176</v>
      </c>
      <c r="C57" s="23">
        <v>92523190.859999999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177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178</v>
      </c>
      <c r="C59" s="23">
        <v>85279559.769999996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179</v>
      </c>
      <c r="C60" s="23">
        <v>421940.15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180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181</v>
      </c>
      <c r="C62" s="23">
        <f>SUM(C63:C70)</f>
        <v>59237109.119999997</v>
      </c>
      <c r="D62" s="23">
        <f t="shared" ref="D62:E62" si="0">SUM(D63:D70)</f>
        <v>0</v>
      </c>
      <c r="E62" s="23">
        <f t="shared" si="0"/>
        <v>36255230.25</v>
      </c>
    </row>
    <row r="63" spans="1:9" x14ac:dyDescent="0.2">
      <c r="A63" s="21">
        <v>1241</v>
      </c>
      <c r="B63" s="19" t="s">
        <v>182</v>
      </c>
      <c r="C63" s="23">
        <v>4975617.5599999996</v>
      </c>
      <c r="D63" s="23">
        <v>0</v>
      </c>
      <c r="E63" s="23">
        <v>0</v>
      </c>
    </row>
    <row r="64" spans="1:9" x14ac:dyDescent="0.2">
      <c r="A64" s="21">
        <v>1242</v>
      </c>
      <c r="B64" s="19" t="s">
        <v>183</v>
      </c>
      <c r="C64" s="23">
        <v>100938.14</v>
      </c>
      <c r="D64" s="23">
        <v>0</v>
      </c>
      <c r="E64" s="23">
        <v>0</v>
      </c>
    </row>
    <row r="65" spans="1:9" x14ac:dyDescent="0.2">
      <c r="A65" s="21">
        <v>1243</v>
      </c>
      <c r="B65" s="19" t="s">
        <v>184</v>
      </c>
      <c r="C65" s="23">
        <v>523593.14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185</v>
      </c>
      <c r="C66" s="23">
        <v>22216444.629999999</v>
      </c>
      <c r="D66" s="23">
        <v>0</v>
      </c>
      <c r="E66" s="23">
        <v>0</v>
      </c>
    </row>
    <row r="67" spans="1:9" x14ac:dyDescent="0.2">
      <c r="A67" s="21">
        <v>1245</v>
      </c>
      <c r="B67" s="19" t="s">
        <v>186</v>
      </c>
      <c r="C67" s="23">
        <v>0</v>
      </c>
      <c r="D67" s="23">
        <v>0</v>
      </c>
      <c r="E67" s="23">
        <v>36255230.25</v>
      </c>
    </row>
    <row r="68" spans="1:9" x14ac:dyDescent="0.2">
      <c r="A68" s="21">
        <v>1246</v>
      </c>
      <c r="B68" s="19" t="s">
        <v>187</v>
      </c>
      <c r="C68" s="23">
        <v>31408670.649999999</v>
      </c>
      <c r="D68" s="23">
        <v>0</v>
      </c>
      <c r="E68" s="23">
        <v>0</v>
      </c>
    </row>
    <row r="69" spans="1:9" x14ac:dyDescent="0.2">
      <c r="A69" s="21">
        <v>1247</v>
      </c>
      <c r="B69" s="19" t="s">
        <v>188</v>
      </c>
      <c r="C69" s="23">
        <v>11845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189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115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94</v>
      </c>
      <c r="B73" s="20" t="s">
        <v>91</v>
      </c>
      <c r="C73" s="20" t="s">
        <v>92</v>
      </c>
      <c r="D73" s="20" t="s">
        <v>116</v>
      </c>
      <c r="E73" s="20" t="s">
        <v>190</v>
      </c>
      <c r="F73" s="20" t="s">
        <v>104</v>
      </c>
      <c r="G73" s="20" t="s">
        <v>171</v>
      </c>
      <c r="H73" s="20" t="s">
        <v>113</v>
      </c>
      <c r="I73" s="20" t="s">
        <v>172</v>
      </c>
    </row>
    <row r="74" spans="1:9" x14ac:dyDescent="0.2">
      <c r="A74" s="21">
        <v>1250</v>
      </c>
      <c r="B74" s="19" t="s">
        <v>191</v>
      </c>
      <c r="C74" s="23">
        <f>SUM(C75:C79)</f>
        <v>4333767.68</v>
      </c>
      <c r="D74" s="23">
        <f>SUM(D75:D79)</f>
        <v>0</v>
      </c>
      <c r="E74" s="23">
        <f>SUM(E75:E79)</f>
        <v>0</v>
      </c>
    </row>
    <row r="75" spans="1:9" x14ac:dyDescent="0.2">
      <c r="A75" s="21">
        <v>1251</v>
      </c>
      <c r="B75" s="19" t="s">
        <v>192</v>
      </c>
      <c r="C75" s="23">
        <v>752417.84</v>
      </c>
      <c r="D75" s="23">
        <v>0</v>
      </c>
      <c r="E75" s="23">
        <v>0</v>
      </c>
    </row>
    <row r="76" spans="1:9" x14ac:dyDescent="0.2">
      <c r="A76" s="21">
        <v>1252</v>
      </c>
      <c r="B76" s="19" t="s">
        <v>193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194</v>
      </c>
      <c r="C77" s="23">
        <v>3480501.84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195</v>
      </c>
      <c r="C78" s="23">
        <v>100848</v>
      </c>
      <c r="D78" s="23">
        <v>0</v>
      </c>
      <c r="E78" s="23">
        <v>0</v>
      </c>
    </row>
    <row r="79" spans="1:9" x14ac:dyDescent="0.2">
      <c r="A79" s="21">
        <v>1259</v>
      </c>
      <c r="B79" s="19" t="s">
        <v>196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197</v>
      </c>
      <c r="C80" s="23">
        <f>SUM(C81:C86)</f>
        <v>15802399.529999999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198</v>
      </c>
      <c r="C81" s="23">
        <v>15802399.529999999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199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200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201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202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203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117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94</v>
      </c>
      <c r="B89" s="20" t="s">
        <v>91</v>
      </c>
      <c r="C89" s="20" t="s">
        <v>92</v>
      </c>
      <c r="D89" s="20" t="s">
        <v>204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205</v>
      </c>
      <c r="C90" s="23">
        <f>SUM(C91:C92)</f>
        <v>0</v>
      </c>
    </row>
    <row r="91" spans="1:8" x14ac:dyDescent="0.2">
      <c r="A91" s="21">
        <v>1161</v>
      </c>
      <c r="B91" s="19" t="s">
        <v>206</v>
      </c>
      <c r="C91" s="23">
        <v>0</v>
      </c>
    </row>
    <row r="92" spans="1:8" x14ac:dyDescent="0.2">
      <c r="A92" s="21">
        <v>1162</v>
      </c>
      <c r="B92" s="19" t="s">
        <v>207</v>
      </c>
      <c r="C92" s="23">
        <v>0</v>
      </c>
    </row>
    <row r="94" spans="1:8" x14ac:dyDescent="0.2">
      <c r="A94" s="18" t="s">
        <v>515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94</v>
      </c>
      <c r="B95" s="20" t="s">
        <v>91</v>
      </c>
      <c r="C95" s="20" t="s">
        <v>92</v>
      </c>
      <c r="D95" s="20" t="s">
        <v>150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523</v>
      </c>
      <c r="C96" s="23">
        <f>SUM(C97:C100)</f>
        <v>0</v>
      </c>
    </row>
    <row r="97" spans="1:8" x14ac:dyDescent="0.2">
      <c r="A97" s="21">
        <v>1191</v>
      </c>
      <c r="B97" s="19" t="s">
        <v>516</v>
      </c>
      <c r="C97" s="23">
        <v>0</v>
      </c>
    </row>
    <row r="98" spans="1:8" x14ac:dyDescent="0.2">
      <c r="A98" s="21">
        <v>1192</v>
      </c>
      <c r="B98" s="19" t="s">
        <v>517</v>
      </c>
      <c r="C98" s="23">
        <v>0</v>
      </c>
    </row>
    <row r="99" spans="1:8" x14ac:dyDescent="0.2">
      <c r="A99" s="21">
        <v>1193</v>
      </c>
      <c r="B99" s="19" t="s">
        <v>518</v>
      </c>
      <c r="C99" s="23">
        <v>0</v>
      </c>
    </row>
    <row r="100" spans="1:8" x14ac:dyDescent="0.2">
      <c r="A100" s="21">
        <v>1194</v>
      </c>
      <c r="B100" s="19" t="s">
        <v>519</v>
      </c>
      <c r="C100" s="23">
        <v>0</v>
      </c>
    </row>
    <row r="101" spans="1:8" x14ac:dyDescent="0.2">
      <c r="A101" s="18" t="s">
        <v>554</v>
      </c>
      <c r="C101" s="23"/>
    </row>
    <row r="102" spans="1:8" x14ac:dyDescent="0.2">
      <c r="A102" s="20" t="s">
        <v>94</v>
      </c>
      <c r="B102" s="20" t="s">
        <v>91</v>
      </c>
      <c r="C102" s="20" t="s">
        <v>92</v>
      </c>
      <c r="D102" s="20" t="s">
        <v>150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208</v>
      </c>
      <c r="C103" s="23">
        <f>SUM(C104:C106)</f>
        <v>0</v>
      </c>
    </row>
    <row r="104" spans="1:8" x14ac:dyDescent="0.2">
      <c r="A104" s="21">
        <v>1291</v>
      </c>
      <c r="B104" s="19" t="s">
        <v>209</v>
      </c>
      <c r="C104" s="23">
        <v>0</v>
      </c>
    </row>
    <row r="105" spans="1:8" x14ac:dyDescent="0.2">
      <c r="A105" s="21">
        <v>1292</v>
      </c>
      <c r="B105" s="19" t="s">
        <v>210</v>
      </c>
      <c r="C105" s="23">
        <v>0</v>
      </c>
    </row>
    <row r="106" spans="1:8" x14ac:dyDescent="0.2">
      <c r="A106" s="21">
        <v>1293</v>
      </c>
      <c r="B106" s="19" t="s">
        <v>211</v>
      </c>
      <c r="C106" s="23">
        <v>0</v>
      </c>
    </row>
    <row r="108" spans="1:8" x14ac:dyDescent="0.2">
      <c r="A108" s="18" t="s">
        <v>119</v>
      </c>
      <c r="B108" s="18"/>
      <c r="C108" s="18"/>
      <c r="D108" s="18"/>
      <c r="E108" s="18"/>
      <c r="F108" s="18"/>
      <c r="G108" s="18"/>
      <c r="H108" s="18"/>
    </row>
    <row r="109" spans="1:8" ht="22.5" x14ac:dyDescent="0.2">
      <c r="A109" s="20" t="s">
        <v>94</v>
      </c>
      <c r="B109" s="20" t="s">
        <v>91</v>
      </c>
      <c r="C109" s="20" t="s">
        <v>92</v>
      </c>
      <c r="D109" s="20" t="s">
        <v>146</v>
      </c>
      <c r="E109" s="20" t="s">
        <v>147</v>
      </c>
      <c r="F109" s="20" t="s">
        <v>148</v>
      </c>
      <c r="G109" s="20" t="s">
        <v>212</v>
      </c>
      <c r="H109" s="197" t="s">
        <v>213</v>
      </c>
    </row>
    <row r="110" spans="1:8" x14ac:dyDescent="0.2">
      <c r="A110" s="21">
        <v>2110</v>
      </c>
      <c r="B110" s="19" t="s">
        <v>214</v>
      </c>
      <c r="C110" s="23">
        <f>SUM(C111:C119)</f>
        <v>5485807.9899999993</v>
      </c>
      <c r="D110" s="23">
        <f>SUM(D111:D119)</f>
        <v>5485807.9899999993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215</v>
      </c>
      <c r="C111" s="23">
        <v>0</v>
      </c>
      <c r="D111" s="23">
        <f>C111</f>
        <v>0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216</v>
      </c>
      <c r="C112" s="23">
        <v>1144508.17</v>
      </c>
      <c r="D112" s="23">
        <f t="shared" ref="D112:D119" si="1">C112</f>
        <v>1144508.17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217</v>
      </c>
      <c r="C113" s="23">
        <v>1595746.05</v>
      </c>
      <c r="D113" s="23">
        <f t="shared" si="1"/>
        <v>1595746.05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218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219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220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221</v>
      </c>
      <c r="C117" s="23">
        <v>2570865.48</v>
      </c>
      <c r="D117" s="23">
        <f t="shared" si="1"/>
        <v>2570865.48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222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223</v>
      </c>
      <c r="C119" s="23">
        <v>174688.29</v>
      </c>
      <c r="D119" s="23">
        <f t="shared" si="1"/>
        <v>174688.29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224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225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226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227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120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94</v>
      </c>
      <c r="B126" s="20" t="s">
        <v>91</v>
      </c>
      <c r="C126" s="20" t="s">
        <v>92</v>
      </c>
      <c r="D126" s="20" t="s">
        <v>95</v>
      </c>
      <c r="E126" s="20" t="s">
        <v>150</v>
      </c>
      <c r="F126" s="20"/>
      <c r="G126" s="20"/>
      <c r="H126" s="20"/>
    </row>
    <row r="127" spans="1:8" x14ac:dyDescent="0.2">
      <c r="A127" s="21">
        <v>2160</v>
      </c>
      <c r="B127" s="19" t="s">
        <v>228</v>
      </c>
      <c r="C127" s="23">
        <f>SUM(C128:C133)</f>
        <v>0</v>
      </c>
    </row>
    <row r="128" spans="1:8" x14ac:dyDescent="0.2">
      <c r="A128" s="21">
        <v>2161</v>
      </c>
      <c r="B128" s="19" t="s">
        <v>229</v>
      </c>
      <c r="C128" s="23">
        <v>0</v>
      </c>
    </row>
    <row r="129" spans="1:8" x14ac:dyDescent="0.2">
      <c r="A129" s="21">
        <v>2162</v>
      </c>
      <c r="B129" s="19" t="s">
        <v>230</v>
      </c>
      <c r="C129" s="23">
        <v>0</v>
      </c>
    </row>
    <row r="130" spans="1:8" x14ac:dyDescent="0.2">
      <c r="A130" s="21">
        <v>2163</v>
      </c>
      <c r="B130" s="19" t="s">
        <v>231</v>
      </c>
      <c r="C130" s="23">
        <v>0</v>
      </c>
    </row>
    <row r="131" spans="1:8" x14ac:dyDescent="0.2">
      <c r="A131" s="21">
        <v>2164</v>
      </c>
      <c r="B131" s="19" t="s">
        <v>232</v>
      </c>
      <c r="C131" s="23">
        <v>0</v>
      </c>
    </row>
    <row r="132" spans="1:8" x14ac:dyDescent="0.2">
      <c r="A132" s="21">
        <v>2165</v>
      </c>
      <c r="B132" s="19" t="s">
        <v>233</v>
      </c>
      <c r="C132" s="23">
        <v>0</v>
      </c>
    </row>
    <row r="133" spans="1:8" x14ac:dyDescent="0.2">
      <c r="A133" s="21">
        <v>2166</v>
      </c>
      <c r="B133" s="19" t="s">
        <v>234</v>
      </c>
      <c r="C133" s="23">
        <v>0</v>
      </c>
    </row>
    <row r="134" spans="1:8" x14ac:dyDescent="0.2">
      <c r="A134" s="21">
        <v>2250</v>
      </c>
      <c r="B134" s="19" t="s">
        <v>235</v>
      </c>
      <c r="C134" s="23">
        <f>SUM(C135:C140)</f>
        <v>0</v>
      </c>
    </row>
    <row r="135" spans="1:8" x14ac:dyDescent="0.2">
      <c r="A135" s="21">
        <v>2251</v>
      </c>
      <c r="B135" s="19" t="s">
        <v>236</v>
      </c>
      <c r="C135" s="23">
        <v>0</v>
      </c>
    </row>
    <row r="136" spans="1:8" x14ac:dyDescent="0.2">
      <c r="A136" s="21">
        <v>2252</v>
      </c>
      <c r="B136" s="19" t="s">
        <v>237</v>
      </c>
      <c r="C136" s="23">
        <v>0</v>
      </c>
    </row>
    <row r="137" spans="1:8" x14ac:dyDescent="0.2">
      <c r="A137" s="21">
        <v>2253</v>
      </c>
      <c r="B137" s="19" t="s">
        <v>238</v>
      </c>
      <c r="C137" s="23">
        <v>0</v>
      </c>
    </row>
    <row r="138" spans="1:8" x14ac:dyDescent="0.2">
      <c r="A138" s="21">
        <v>2254</v>
      </c>
      <c r="B138" s="19" t="s">
        <v>239</v>
      </c>
      <c r="C138" s="23">
        <v>0</v>
      </c>
    </row>
    <row r="139" spans="1:8" x14ac:dyDescent="0.2">
      <c r="A139" s="21">
        <v>2255</v>
      </c>
      <c r="B139" s="19" t="s">
        <v>240</v>
      </c>
      <c r="C139" s="23">
        <v>0</v>
      </c>
    </row>
    <row r="140" spans="1:8" x14ac:dyDescent="0.2">
      <c r="A140" s="21">
        <v>2256</v>
      </c>
      <c r="B140" s="19" t="s">
        <v>241</v>
      </c>
      <c r="C140" s="23">
        <v>0</v>
      </c>
    </row>
    <row r="142" spans="1:8" x14ac:dyDescent="0.2">
      <c r="A142" s="18" t="s">
        <v>121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94</v>
      </c>
      <c r="B143" s="22" t="s">
        <v>91</v>
      </c>
      <c r="C143" s="22" t="s">
        <v>92</v>
      </c>
      <c r="D143" s="22" t="s">
        <v>95</v>
      </c>
      <c r="E143" s="22" t="s">
        <v>150</v>
      </c>
      <c r="F143" s="22"/>
      <c r="G143" s="22"/>
      <c r="H143" s="22"/>
    </row>
    <row r="144" spans="1:8" x14ac:dyDescent="0.2">
      <c r="A144" s="21">
        <v>2159</v>
      </c>
      <c r="B144" s="19" t="s">
        <v>242</v>
      </c>
      <c r="C144" s="23">
        <v>0</v>
      </c>
    </row>
    <row r="145" spans="1:4" x14ac:dyDescent="0.2">
      <c r="A145" s="21">
        <v>2199</v>
      </c>
      <c r="B145" s="19" t="s">
        <v>243</v>
      </c>
      <c r="C145" s="23">
        <v>0</v>
      </c>
    </row>
    <row r="146" spans="1:4" x14ac:dyDescent="0.2">
      <c r="A146" s="21">
        <v>2240</v>
      </c>
      <c r="B146" s="19" t="s">
        <v>244</v>
      </c>
      <c r="C146" s="23">
        <f>SUM(C147:C149)</f>
        <v>0</v>
      </c>
    </row>
    <row r="147" spans="1:4" x14ac:dyDescent="0.2">
      <c r="A147" s="21">
        <v>2241</v>
      </c>
      <c r="B147" s="19" t="s">
        <v>245</v>
      </c>
      <c r="C147" s="23">
        <v>0</v>
      </c>
    </row>
    <row r="148" spans="1:4" x14ac:dyDescent="0.2">
      <c r="A148" s="21">
        <v>2242</v>
      </c>
      <c r="B148" s="19" t="s">
        <v>246</v>
      </c>
      <c r="C148" s="23">
        <v>0</v>
      </c>
    </row>
    <row r="149" spans="1:4" x14ac:dyDescent="0.2">
      <c r="A149" s="21">
        <v>2249</v>
      </c>
      <c r="B149" s="19" t="s">
        <v>247</v>
      </c>
      <c r="C149" s="23">
        <v>0</v>
      </c>
    </row>
    <row r="151" spans="1:4" x14ac:dyDescent="0.2">
      <c r="B151" s="19" t="s">
        <v>553</v>
      </c>
    </row>
    <row r="156" spans="1:4" ht="15" x14ac:dyDescent="0.25">
      <c r="A156" s="157" t="s">
        <v>592</v>
      </c>
      <c r="B156" s="159"/>
      <c r="C156" s="159"/>
      <c r="D156" s="156"/>
    </row>
    <row r="157" spans="1:4" ht="15" x14ac:dyDescent="0.25">
      <c r="A157" s="160" t="s">
        <v>593</v>
      </c>
      <c r="B157" s="161"/>
      <c r="C157" s="159"/>
      <c r="D157" s="156"/>
    </row>
    <row r="158" spans="1:4" ht="15" x14ac:dyDescent="0.25">
      <c r="A158" s="160" t="s">
        <v>594</v>
      </c>
      <c r="B158" s="159"/>
      <c r="C158" s="159"/>
      <c r="D158" s="156"/>
    </row>
    <row r="159" spans="1:4" ht="15" x14ac:dyDescent="0.25">
      <c r="A159" s="160" t="s">
        <v>595</v>
      </c>
      <c r="B159" s="157"/>
      <c r="C159" s="158"/>
      <c r="D159" s="15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69</v>
      </c>
    </row>
    <row r="5" spans="1:2" ht="15" customHeight="1" x14ac:dyDescent="0.2">
      <c r="A5" s="100"/>
      <c r="B5" s="99" t="s">
        <v>42</v>
      </c>
    </row>
    <row r="6" spans="1:2" ht="15" customHeight="1" x14ac:dyDescent="0.2">
      <c r="A6" s="100"/>
      <c r="B6" s="101" t="s">
        <v>97</v>
      </c>
    </row>
    <row r="7" spans="1:2" ht="15" customHeight="1" x14ac:dyDescent="0.2">
      <c r="A7" s="100"/>
      <c r="B7" s="99" t="s">
        <v>43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524</v>
      </c>
    </row>
    <row r="10" spans="1:2" ht="15" customHeight="1" x14ac:dyDescent="0.2">
      <c r="A10" s="100"/>
      <c r="B10" s="99" t="s">
        <v>525</v>
      </c>
    </row>
    <row r="11" spans="1:2" ht="15" customHeight="1" x14ac:dyDescent="0.2">
      <c r="A11" s="100"/>
      <c r="B11" s="99" t="s">
        <v>75</v>
      </c>
    </row>
    <row r="12" spans="1:2" ht="15" customHeight="1" x14ac:dyDescent="0.2">
      <c r="A12" s="100"/>
      <c r="B12" s="99" t="s">
        <v>74</v>
      </c>
    </row>
    <row r="13" spans="1:2" ht="15" customHeight="1" x14ac:dyDescent="0.2">
      <c r="A13" s="100"/>
      <c r="B13" s="99" t="s">
        <v>76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44</v>
      </c>
    </row>
    <row r="16" spans="1:2" ht="15" customHeight="1" x14ac:dyDescent="0.2">
      <c r="A16" s="100"/>
      <c r="B16" s="102" t="s">
        <v>45</v>
      </c>
    </row>
    <row r="17" spans="1:2" ht="15" customHeight="1" x14ac:dyDescent="0.2">
      <c r="A17" s="100"/>
      <c r="B17" s="102" t="s">
        <v>46</v>
      </c>
    </row>
    <row r="18" spans="1:2" ht="15" customHeight="1" x14ac:dyDescent="0.2">
      <c r="A18" s="100"/>
      <c r="B18" s="99" t="s">
        <v>47</v>
      </c>
    </row>
    <row r="19" spans="1:2" ht="15" customHeight="1" x14ac:dyDescent="0.2">
      <c r="A19" s="100"/>
      <c r="B19" s="103" t="s">
        <v>85</v>
      </c>
    </row>
    <row r="20" spans="1:2" x14ac:dyDescent="0.2">
      <c r="A20" s="100"/>
    </row>
    <row r="21" spans="1:2" ht="15" customHeight="1" x14ac:dyDescent="0.2">
      <c r="A21" s="98" t="s">
        <v>81</v>
      </c>
      <c r="B21" s="1" t="s">
        <v>131</v>
      </c>
    </row>
    <row r="22" spans="1:2" ht="15" customHeight="1" x14ac:dyDescent="0.2">
      <c r="A22" s="100"/>
      <c r="B22" s="104" t="s">
        <v>132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48</v>
      </c>
    </row>
    <row r="25" spans="1:2" ht="15" customHeight="1" x14ac:dyDescent="0.2">
      <c r="A25" s="100"/>
      <c r="B25" s="103" t="s">
        <v>77</v>
      </c>
    </row>
    <row r="26" spans="1:2" ht="15" customHeight="1" x14ac:dyDescent="0.2">
      <c r="A26" s="100"/>
      <c r="B26" s="103" t="s">
        <v>78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49</v>
      </c>
    </row>
    <row r="29" spans="1:2" ht="15" customHeight="1" x14ac:dyDescent="0.2">
      <c r="A29" s="100"/>
      <c r="B29" s="103" t="s">
        <v>84</v>
      </c>
    </row>
    <row r="30" spans="1:2" ht="15" customHeight="1" x14ac:dyDescent="0.2">
      <c r="A30" s="100"/>
      <c r="B30" s="103" t="s">
        <v>50</v>
      </c>
    </row>
    <row r="31" spans="1:2" ht="15" customHeight="1" x14ac:dyDescent="0.2">
      <c r="A31" s="100"/>
      <c r="B31" s="105" t="s">
        <v>51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52</v>
      </c>
    </row>
    <row r="34" spans="1:2" ht="15" customHeight="1" x14ac:dyDescent="0.2">
      <c r="A34" s="100"/>
      <c r="B34" s="103" t="s">
        <v>53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79</v>
      </c>
    </row>
    <row r="37" spans="1:2" ht="15" customHeight="1" x14ac:dyDescent="0.2">
      <c r="A37" s="100"/>
      <c r="B37" s="99" t="s">
        <v>86</v>
      </c>
    </row>
    <row r="38" spans="1:2" ht="15" customHeight="1" x14ac:dyDescent="0.2">
      <c r="A38" s="100"/>
      <c r="B38" s="106" t="s">
        <v>134</v>
      </c>
    </row>
    <row r="39" spans="1:2" ht="15" customHeight="1" x14ac:dyDescent="0.2">
      <c r="A39" s="100"/>
      <c r="B39" s="99" t="s">
        <v>135</v>
      </c>
    </row>
    <row r="40" spans="1:2" ht="15" customHeight="1" x14ac:dyDescent="0.2">
      <c r="A40" s="100"/>
      <c r="B40" s="99" t="s">
        <v>82</v>
      </c>
    </row>
    <row r="41" spans="1:2" ht="15" customHeight="1" x14ac:dyDescent="0.2">
      <c r="A41" s="100"/>
      <c r="B41" s="99" t="s">
        <v>83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87</v>
      </c>
    </row>
    <row r="44" spans="1:2" ht="15" customHeight="1" x14ac:dyDescent="0.2">
      <c r="A44" s="100"/>
      <c r="B44" s="99" t="s">
        <v>90</v>
      </c>
    </row>
    <row r="45" spans="1:2" ht="15" customHeight="1" x14ac:dyDescent="0.2">
      <c r="A45" s="100"/>
      <c r="B45" s="106" t="s">
        <v>136</v>
      </c>
    </row>
    <row r="46" spans="1:2" ht="15" customHeight="1" x14ac:dyDescent="0.2">
      <c r="A46" s="100"/>
      <c r="B46" s="99" t="s">
        <v>137</v>
      </c>
    </row>
    <row r="47" spans="1:2" ht="15" customHeight="1" x14ac:dyDescent="0.2">
      <c r="A47" s="100"/>
      <c r="B47" s="99" t="s">
        <v>89</v>
      </c>
    </row>
    <row r="48" spans="1:2" ht="15" customHeight="1" x14ac:dyDescent="0.2">
      <c r="A48" s="100"/>
      <c r="B48" s="99" t="s">
        <v>88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118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54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55</v>
      </c>
    </row>
    <row r="55" spans="1:2" ht="15" customHeight="1" x14ac:dyDescent="0.2">
      <c r="A55" s="100"/>
      <c r="B55" s="102" t="s">
        <v>56</v>
      </c>
    </row>
    <row r="56" spans="1:2" ht="15" customHeight="1" x14ac:dyDescent="0.2">
      <c r="A56" s="100"/>
      <c r="B56" s="102" t="s">
        <v>57</v>
      </c>
    </row>
    <row r="57" spans="1:2" ht="15" customHeight="1" x14ac:dyDescent="0.2">
      <c r="A57" s="100"/>
      <c r="B57" s="102" t="s">
        <v>58</v>
      </c>
    </row>
    <row r="58" spans="1:2" ht="15" customHeight="1" x14ac:dyDescent="0.2">
      <c r="A58" s="100"/>
      <c r="B58" s="102" t="s">
        <v>59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60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210" zoomScaleNormal="100" workbookViewId="0">
      <selection activeCell="E1" sqref="A1:E226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200" t="s">
        <v>590</v>
      </c>
      <c r="B1" s="200"/>
      <c r="C1" s="200"/>
      <c r="D1" s="13" t="s">
        <v>534</v>
      </c>
      <c r="E1" s="24">
        <v>2023</v>
      </c>
    </row>
    <row r="2" spans="1:5" s="15" customFormat="1" ht="18.95" customHeight="1" x14ac:dyDescent="0.25">
      <c r="A2" s="200" t="s">
        <v>539</v>
      </c>
      <c r="B2" s="200"/>
      <c r="C2" s="200"/>
      <c r="D2" s="13" t="s">
        <v>535</v>
      </c>
      <c r="E2" s="24" t="s">
        <v>537</v>
      </c>
    </row>
    <row r="3" spans="1:5" s="15" customFormat="1" ht="18.95" customHeight="1" x14ac:dyDescent="0.25">
      <c r="A3" s="200" t="s">
        <v>591</v>
      </c>
      <c r="B3" s="200"/>
      <c r="C3" s="200"/>
      <c r="D3" s="13" t="s">
        <v>536</v>
      </c>
      <c r="E3" s="24">
        <v>2</v>
      </c>
    </row>
    <row r="4" spans="1:5" x14ac:dyDescent="0.2">
      <c r="A4" s="17" t="s">
        <v>139</v>
      </c>
      <c r="B4" s="18"/>
      <c r="C4" s="18"/>
      <c r="D4" s="18"/>
      <c r="E4" s="18"/>
    </row>
    <row r="6" spans="1:5" x14ac:dyDescent="0.2">
      <c r="A6" s="93" t="s">
        <v>504</v>
      </c>
      <c r="B6" s="44"/>
      <c r="C6" s="44"/>
      <c r="D6" s="44"/>
      <c r="E6" s="44"/>
    </row>
    <row r="7" spans="1:5" x14ac:dyDescent="0.2">
      <c r="A7" s="45" t="s">
        <v>94</v>
      </c>
      <c r="B7" s="45" t="s">
        <v>91</v>
      </c>
      <c r="C7" s="45" t="s">
        <v>92</v>
      </c>
      <c r="D7" s="45" t="s">
        <v>248</v>
      </c>
      <c r="E7" s="45"/>
    </row>
    <row r="8" spans="1:5" x14ac:dyDescent="0.2">
      <c r="A8" s="47">
        <v>4100</v>
      </c>
      <c r="B8" s="48" t="s">
        <v>249</v>
      </c>
      <c r="C8" s="52">
        <f>SUM(C9+C19+C25+C28+C34+C37+C46)</f>
        <v>62200762.079999998</v>
      </c>
      <c r="D8" s="89"/>
      <c r="E8" s="46"/>
    </row>
    <row r="9" spans="1:5" x14ac:dyDescent="0.2">
      <c r="A9" s="47">
        <v>4110</v>
      </c>
      <c r="B9" s="48" t="s">
        <v>250</v>
      </c>
      <c r="C9" s="52">
        <f>SUM(C10:C18)</f>
        <v>0</v>
      </c>
      <c r="D9" s="89"/>
      <c r="E9" s="46"/>
    </row>
    <row r="10" spans="1:5" x14ac:dyDescent="0.2">
      <c r="A10" s="47">
        <v>4111</v>
      </c>
      <c r="B10" s="48" t="s">
        <v>251</v>
      </c>
      <c r="C10" s="52">
        <v>0</v>
      </c>
      <c r="D10" s="89"/>
      <c r="E10" s="46"/>
    </row>
    <row r="11" spans="1:5" x14ac:dyDescent="0.2">
      <c r="A11" s="47">
        <v>4112</v>
      </c>
      <c r="B11" s="48" t="s">
        <v>252</v>
      </c>
      <c r="C11" s="52">
        <v>0</v>
      </c>
      <c r="D11" s="89"/>
      <c r="E11" s="46"/>
    </row>
    <row r="12" spans="1:5" x14ac:dyDescent="0.2">
      <c r="A12" s="47">
        <v>4113</v>
      </c>
      <c r="B12" s="48" t="s">
        <v>253</v>
      </c>
      <c r="C12" s="52">
        <v>0</v>
      </c>
      <c r="D12" s="89"/>
      <c r="E12" s="46"/>
    </row>
    <row r="13" spans="1:5" x14ac:dyDescent="0.2">
      <c r="A13" s="47">
        <v>4114</v>
      </c>
      <c r="B13" s="48" t="s">
        <v>254</v>
      </c>
      <c r="C13" s="52">
        <v>0</v>
      </c>
      <c r="D13" s="89"/>
      <c r="E13" s="46"/>
    </row>
    <row r="14" spans="1:5" x14ac:dyDescent="0.2">
      <c r="A14" s="47">
        <v>4115</v>
      </c>
      <c r="B14" s="48" t="s">
        <v>255</v>
      </c>
      <c r="C14" s="52">
        <v>0</v>
      </c>
      <c r="D14" s="89"/>
      <c r="E14" s="46"/>
    </row>
    <row r="15" spans="1:5" x14ac:dyDescent="0.2">
      <c r="A15" s="47">
        <v>4116</v>
      </c>
      <c r="B15" s="48" t="s">
        <v>256</v>
      </c>
      <c r="C15" s="52">
        <v>0</v>
      </c>
      <c r="D15" s="89"/>
      <c r="E15" s="46"/>
    </row>
    <row r="16" spans="1:5" x14ac:dyDescent="0.2">
      <c r="A16" s="47">
        <v>4117</v>
      </c>
      <c r="B16" s="48" t="s">
        <v>257</v>
      </c>
      <c r="C16" s="52">
        <v>0</v>
      </c>
      <c r="D16" s="89"/>
      <c r="E16" s="46"/>
    </row>
    <row r="17" spans="1:5" ht="22.5" x14ac:dyDescent="0.2">
      <c r="A17" s="47">
        <v>4118</v>
      </c>
      <c r="B17" s="49" t="s">
        <v>432</v>
      </c>
      <c r="C17" s="52">
        <v>0</v>
      </c>
      <c r="D17" s="89"/>
      <c r="E17" s="46"/>
    </row>
    <row r="18" spans="1:5" x14ac:dyDescent="0.2">
      <c r="A18" s="47">
        <v>4119</v>
      </c>
      <c r="B18" s="48" t="s">
        <v>258</v>
      </c>
      <c r="C18" s="52">
        <v>0</v>
      </c>
      <c r="D18" s="89"/>
      <c r="E18" s="46"/>
    </row>
    <row r="19" spans="1:5" x14ac:dyDescent="0.2">
      <c r="A19" s="47">
        <v>4120</v>
      </c>
      <c r="B19" s="48" t="s">
        <v>259</v>
      </c>
      <c r="C19" s="52">
        <f>SUM(C20:C24)</f>
        <v>0</v>
      </c>
      <c r="D19" s="89"/>
      <c r="E19" s="46"/>
    </row>
    <row r="20" spans="1:5" x14ac:dyDescent="0.2">
      <c r="A20" s="47">
        <v>4121</v>
      </c>
      <c r="B20" s="48" t="s">
        <v>260</v>
      </c>
      <c r="C20" s="52">
        <v>0</v>
      </c>
      <c r="D20" s="89"/>
      <c r="E20" s="46"/>
    </row>
    <row r="21" spans="1:5" x14ac:dyDescent="0.2">
      <c r="A21" s="47">
        <v>4122</v>
      </c>
      <c r="B21" s="48" t="s">
        <v>433</v>
      </c>
      <c r="C21" s="52">
        <v>0</v>
      </c>
      <c r="D21" s="89"/>
      <c r="E21" s="46"/>
    </row>
    <row r="22" spans="1:5" x14ac:dyDescent="0.2">
      <c r="A22" s="47">
        <v>4123</v>
      </c>
      <c r="B22" s="48" t="s">
        <v>261</v>
      </c>
      <c r="C22" s="52">
        <v>0</v>
      </c>
      <c r="D22" s="89"/>
      <c r="E22" s="46"/>
    </row>
    <row r="23" spans="1:5" x14ac:dyDescent="0.2">
      <c r="A23" s="47">
        <v>4124</v>
      </c>
      <c r="B23" s="48" t="s">
        <v>262</v>
      </c>
      <c r="C23" s="52">
        <v>0</v>
      </c>
      <c r="D23" s="89"/>
      <c r="E23" s="46"/>
    </row>
    <row r="24" spans="1:5" x14ac:dyDescent="0.2">
      <c r="A24" s="47">
        <v>4129</v>
      </c>
      <c r="B24" s="48" t="s">
        <v>263</v>
      </c>
      <c r="C24" s="52">
        <v>0</v>
      </c>
      <c r="D24" s="89"/>
      <c r="E24" s="46"/>
    </row>
    <row r="25" spans="1:5" x14ac:dyDescent="0.2">
      <c r="A25" s="47">
        <v>4130</v>
      </c>
      <c r="B25" s="48" t="s">
        <v>264</v>
      </c>
      <c r="C25" s="52">
        <f>SUM(C26:C27)</f>
        <v>0</v>
      </c>
      <c r="D25" s="89"/>
      <c r="E25" s="46"/>
    </row>
    <row r="26" spans="1:5" x14ac:dyDescent="0.2">
      <c r="A26" s="47">
        <v>4131</v>
      </c>
      <c r="B26" s="48" t="s">
        <v>265</v>
      </c>
      <c r="C26" s="52">
        <v>0</v>
      </c>
      <c r="D26" s="89"/>
      <c r="E26" s="46"/>
    </row>
    <row r="27" spans="1:5" ht="22.5" x14ac:dyDescent="0.2">
      <c r="A27" s="47">
        <v>4132</v>
      </c>
      <c r="B27" s="49" t="s">
        <v>434</v>
      </c>
      <c r="C27" s="52">
        <v>0</v>
      </c>
      <c r="D27" s="89"/>
      <c r="E27" s="46"/>
    </row>
    <row r="28" spans="1:5" x14ac:dyDescent="0.2">
      <c r="A28" s="47">
        <v>4140</v>
      </c>
      <c r="B28" s="48" t="s">
        <v>266</v>
      </c>
      <c r="C28" s="52">
        <f>SUM(C29:C33)</f>
        <v>0</v>
      </c>
      <c r="D28" s="89"/>
      <c r="E28" s="46"/>
    </row>
    <row r="29" spans="1:5" x14ac:dyDescent="0.2">
      <c r="A29" s="47">
        <v>4141</v>
      </c>
      <c r="B29" s="48" t="s">
        <v>267</v>
      </c>
      <c r="C29" s="52">
        <v>0</v>
      </c>
      <c r="D29" s="89"/>
      <c r="E29" s="46"/>
    </row>
    <row r="30" spans="1:5" x14ac:dyDescent="0.2">
      <c r="A30" s="47">
        <v>4143</v>
      </c>
      <c r="B30" s="48" t="s">
        <v>268</v>
      </c>
      <c r="C30" s="52">
        <v>0</v>
      </c>
      <c r="D30" s="89"/>
      <c r="E30" s="46"/>
    </row>
    <row r="31" spans="1:5" x14ac:dyDescent="0.2">
      <c r="A31" s="47">
        <v>4144</v>
      </c>
      <c r="B31" s="48" t="s">
        <v>269</v>
      </c>
      <c r="C31" s="52">
        <v>0</v>
      </c>
      <c r="D31" s="89"/>
      <c r="E31" s="46"/>
    </row>
    <row r="32" spans="1:5" ht="22.5" x14ac:dyDescent="0.2">
      <c r="A32" s="47">
        <v>4145</v>
      </c>
      <c r="B32" s="49" t="s">
        <v>435</v>
      </c>
      <c r="C32" s="52">
        <v>0</v>
      </c>
      <c r="D32" s="89"/>
      <c r="E32" s="46"/>
    </row>
    <row r="33" spans="1:5" x14ac:dyDescent="0.2">
      <c r="A33" s="47">
        <v>4149</v>
      </c>
      <c r="B33" s="48" t="s">
        <v>270</v>
      </c>
      <c r="C33" s="52">
        <v>0</v>
      </c>
      <c r="D33" s="89"/>
      <c r="E33" s="46"/>
    </row>
    <row r="34" spans="1:5" x14ac:dyDescent="0.2">
      <c r="A34" s="47">
        <v>4150</v>
      </c>
      <c r="B34" s="48" t="s">
        <v>436</v>
      </c>
      <c r="C34" s="52">
        <f>SUM(C35:C36)</f>
        <v>1601353.16</v>
      </c>
      <c r="D34" s="89"/>
      <c r="E34" s="46"/>
    </row>
    <row r="35" spans="1:5" x14ac:dyDescent="0.2">
      <c r="A35" s="47">
        <v>4151</v>
      </c>
      <c r="B35" s="48" t="s">
        <v>436</v>
      </c>
      <c r="C35" s="52">
        <v>1601353.16</v>
      </c>
      <c r="D35" s="89"/>
      <c r="E35" s="46"/>
    </row>
    <row r="36" spans="1:5" ht="22.5" x14ac:dyDescent="0.2">
      <c r="A36" s="47">
        <v>4154</v>
      </c>
      <c r="B36" s="49" t="s">
        <v>437</v>
      </c>
      <c r="C36" s="52">
        <v>0</v>
      </c>
      <c r="D36" s="89"/>
      <c r="E36" s="46"/>
    </row>
    <row r="37" spans="1:5" x14ac:dyDescent="0.2">
      <c r="A37" s="47">
        <v>4160</v>
      </c>
      <c r="B37" s="48" t="s">
        <v>438</v>
      </c>
      <c r="C37" s="52">
        <f>SUM(C38:C45)</f>
        <v>0</v>
      </c>
      <c r="D37" s="89"/>
      <c r="E37" s="46"/>
    </row>
    <row r="38" spans="1:5" x14ac:dyDescent="0.2">
      <c r="A38" s="47">
        <v>4161</v>
      </c>
      <c r="B38" s="48" t="s">
        <v>271</v>
      </c>
      <c r="C38" s="52">
        <v>0</v>
      </c>
      <c r="D38" s="89"/>
      <c r="E38" s="46"/>
    </row>
    <row r="39" spans="1:5" x14ac:dyDescent="0.2">
      <c r="A39" s="47">
        <v>4162</v>
      </c>
      <c r="B39" s="48" t="s">
        <v>272</v>
      </c>
      <c r="C39" s="52">
        <v>0</v>
      </c>
      <c r="D39" s="89"/>
      <c r="E39" s="46"/>
    </row>
    <row r="40" spans="1:5" x14ac:dyDescent="0.2">
      <c r="A40" s="47">
        <v>4163</v>
      </c>
      <c r="B40" s="48" t="s">
        <v>273</v>
      </c>
      <c r="C40" s="52">
        <v>0</v>
      </c>
      <c r="D40" s="89"/>
      <c r="E40" s="46"/>
    </row>
    <row r="41" spans="1:5" x14ac:dyDescent="0.2">
      <c r="A41" s="47">
        <v>4164</v>
      </c>
      <c r="B41" s="48" t="s">
        <v>274</v>
      </c>
      <c r="C41" s="52">
        <v>0</v>
      </c>
      <c r="D41" s="89"/>
      <c r="E41" s="46"/>
    </row>
    <row r="42" spans="1:5" x14ac:dyDescent="0.2">
      <c r="A42" s="47">
        <v>4165</v>
      </c>
      <c r="B42" s="48" t="s">
        <v>275</v>
      </c>
      <c r="C42" s="52">
        <v>0</v>
      </c>
      <c r="D42" s="89"/>
      <c r="E42" s="46"/>
    </row>
    <row r="43" spans="1:5" ht="22.5" x14ac:dyDescent="0.2">
      <c r="A43" s="47">
        <v>4166</v>
      </c>
      <c r="B43" s="49" t="s">
        <v>439</v>
      </c>
      <c r="C43" s="52">
        <v>0</v>
      </c>
      <c r="D43" s="89"/>
      <c r="E43" s="46"/>
    </row>
    <row r="44" spans="1:5" x14ac:dyDescent="0.2">
      <c r="A44" s="47">
        <v>4168</v>
      </c>
      <c r="B44" s="48" t="s">
        <v>276</v>
      </c>
      <c r="C44" s="52">
        <v>0</v>
      </c>
      <c r="D44" s="89"/>
      <c r="E44" s="46"/>
    </row>
    <row r="45" spans="1:5" x14ac:dyDescent="0.2">
      <c r="A45" s="47">
        <v>4169</v>
      </c>
      <c r="B45" s="48" t="s">
        <v>277</v>
      </c>
      <c r="C45" s="52">
        <v>0</v>
      </c>
      <c r="D45" s="89"/>
      <c r="E45" s="46"/>
    </row>
    <row r="46" spans="1:5" x14ac:dyDescent="0.2">
      <c r="A46" s="47">
        <v>4170</v>
      </c>
      <c r="B46" s="48" t="s">
        <v>529</v>
      </c>
      <c r="C46" s="52">
        <f>SUM(C47:C54)</f>
        <v>60599408.920000002</v>
      </c>
      <c r="D46" s="89"/>
      <c r="E46" s="46"/>
    </row>
    <row r="47" spans="1:5" x14ac:dyDescent="0.2">
      <c r="A47" s="47">
        <v>4171</v>
      </c>
      <c r="B47" s="50" t="s">
        <v>440</v>
      </c>
      <c r="C47" s="52">
        <v>0</v>
      </c>
      <c r="D47" s="89"/>
      <c r="E47" s="46"/>
    </row>
    <row r="48" spans="1:5" x14ac:dyDescent="0.2">
      <c r="A48" s="47">
        <v>4172</v>
      </c>
      <c r="B48" s="48" t="s">
        <v>441</v>
      </c>
      <c r="C48" s="52">
        <v>0</v>
      </c>
      <c r="D48" s="89"/>
      <c r="E48" s="46"/>
    </row>
    <row r="49" spans="1:5" ht="22.5" x14ac:dyDescent="0.2">
      <c r="A49" s="47">
        <v>4173</v>
      </c>
      <c r="B49" s="49" t="s">
        <v>442</v>
      </c>
      <c r="C49" s="52">
        <v>60599408.920000002</v>
      </c>
      <c r="D49" s="89"/>
      <c r="E49" s="46"/>
    </row>
    <row r="50" spans="1:5" ht="22.5" x14ac:dyDescent="0.2">
      <c r="A50" s="47">
        <v>4174</v>
      </c>
      <c r="B50" s="49" t="s">
        <v>443</v>
      </c>
      <c r="C50" s="52">
        <v>0</v>
      </c>
      <c r="D50" s="89"/>
      <c r="E50" s="46"/>
    </row>
    <row r="51" spans="1:5" ht="22.5" x14ac:dyDescent="0.2">
      <c r="A51" s="47">
        <v>4175</v>
      </c>
      <c r="B51" s="49" t="s">
        <v>444</v>
      </c>
      <c r="C51" s="52">
        <v>0</v>
      </c>
      <c r="D51" s="89"/>
      <c r="E51" s="46"/>
    </row>
    <row r="52" spans="1:5" ht="22.5" x14ac:dyDescent="0.2">
      <c r="A52" s="47">
        <v>4176</v>
      </c>
      <c r="B52" s="49" t="s">
        <v>445</v>
      </c>
      <c r="C52" s="52">
        <v>0</v>
      </c>
      <c r="D52" s="89"/>
      <c r="E52" s="46"/>
    </row>
    <row r="53" spans="1:5" ht="22.5" x14ac:dyDescent="0.2">
      <c r="A53" s="47">
        <v>4177</v>
      </c>
      <c r="B53" s="49" t="s">
        <v>446</v>
      </c>
      <c r="C53" s="52">
        <v>0</v>
      </c>
      <c r="D53" s="89"/>
      <c r="E53" s="46"/>
    </row>
    <row r="54" spans="1:5" ht="22.5" x14ac:dyDescent="0.2">
      <c r="A54" s="47">
        <v>4178</v>
      </c>
      <c r="B54" s="49" t="s">
        <v>447</v>
      </c>
      <c r="C54" s="52">
        <v>0</v>
      </c>
      <c r="D54" s="89"/>
      <c r="E54" s="46"/>
    </row>
    <row r="55" spans="1:5" x14ac:dyDescent="0.2">
      <c r="A55" s="47"/>
      <c r="B55" s="49"/>
      <c r="C55" s="52"/>
      <c r="D55" s="89"/>
      <c r="E55" s="46"/>
    </row>
    <row r="56" spans="1:5" x14ac:dyDescent="0.2">
      <c r="A56" s="44" t="s">
        <v>503</v>
      </c>
      <c r="B56" s="44"/>
      <c r="C56" s="44"/>
      <c r="D56" s="44"/>
      <c r="E56" s="44"/>
    </row>
    <row r="57" spans="1:5" x14ac:dyDescent="0.2">
      <c r="A57" s="45" t="s">
        <v>94</v>
      </c>
      <c r="B57" s="45" t="s">
        <v>91</v>
      </c>
      <c r="C57" s="45" t="s">
        <v>92</v>
      </c>
      <c r="D57" s="45" t="s">
        <v>248</v>
      </c>
      <c r="E57" s="45"/>
    </row>
    <row r="58" spans="1:5" ht="33.75" x14ac:dyDescent="0.2">
      <c r="A58" s="47">
        <v>4200</v>
      </c>
      <c r="B58" s="49" t="s">
        <v>448</v>
      </c>
      <c r="C58" s="52">
        <f>+C59+C65</f>
        <v>197926.39999999999</v>
      </c>
      <c r="D58" s="89"/>
      <c r="E58" s="46"/>
    </row>
    <row r="59" spans="1:5" ht="22.5" x14ac:dyDescent="0.2">
      <c r="A59" s="47">
        <v>4210</v>
      </c>
      <c r="B59" s="49" t="s">
        <v>449</v>
      </c>
      <c r="C59" s="52">
        <f>SUM(C60:C64)</f>
        <v>0</v>
      </c>
      <c r="D59" s="89"/>
      <c r="E59" s="46"/>
    </row>
    <row r="60" spans="1:5" x14ac:dyDescent="0.2">
      <c r="A60" s="47">
        <v>4211</v>
      </c>
      <c r="B60" s="48" t="s">
        <v>278</v>
      </c>
      <c r="C60" s="52">
        <v>0</v>
      </c>
      <c r="D60" s="89"/>
      <c r="E60" s="46"/>
    </row>
    <row r="61" spans="1:5" x14ac:dyDescent="0.2">
      <c r="A61" s="47">
        <v>4212</v>
      </c>
      <c r="B61" s="48" t="s">
        <v>279</v>
      </c>
      <c r="C61" s="52">
        <v>0</v>
      </c>
      <c r="D61" s="89"/>
      <c r="E61" s="46"/>
    </row>
    <row r="62" spans="1:5" x14ac:dyDescent="0.2">
      <c r="A62" s="47">
        <v>4213</v>
      </c>
      <c r="B62" s="48" t="s">
        <v>280</v>
      </c>
      <c r="C62" s="52">
        <v>0</v>
      </c>
      <c r="D62" s="89"/>
      <c r="E62" s="46"/>
    </row>
    <row r="63" spans="1:5" x14ac:dyDescent="0.2">
      <c r="A63" s="47">
        <v>4214</v>
      </c>
      <c r="B63" s="48" t="s">
        <v>450</v>
      </c>
      <c r="C63" s="52">
        <v>0</v>
      </c>
      <c r="D63" s="89"/>
      <c r="E63" s="46"/>
    </row>
    <row r="64" spans="1:5" x14ac:dyDescent="0.2">
      <c r="A64" s="47">
        <v>4215</v>
      </c>
      <c r="B64" s="48" t="s">
        <v>451</v>
      </c>
      <c r="C64" s="52">
        <v>0</v>
      </c>
      <c r="D64" s="89"/>
      <c r="E64" s="46"/>
    </row>
    <row r="65" spans="1:5" x14ac:dyDescent="0.2">
      <c r="A65" s="47">
        <v>4220</v>
      </c>
      <c r="B65" s="48" t="s">
        <v>281</v>
      </c>
      <c r="C65" s="52">
        <f>SUM(C66:C69)</f>
        <v>197926.39999999999</v>
      </c>
      <c r="D65" s="89"/>
      <c r="E65" s="46"/>
    </row>
    <row r="66" spans="1:5" x14ac:dyDescent="0.2">
      <c r="A66" s="47">
        <v>4221</v>
      </c>
      <c r="B66" s="48" t="s">
        <v>282</v>
      </c>
      <c r="C66" s="52">
        <v>197926.39999999999</v>
      </c>
      <c r="D66" s="89"/>
      <c r="E66" s="46"/>
    </row>
    <row r="67" spans="1:5" x14ac:dyDescent="0.2">
      <c r="A67" s="47">
        <v>4223</v>
      </c>
      <c r="B67" s="48" t="s">
        <v>283</v>
      </c>
      <c r="C67" s="52">
        <v>0</v>
      </c>
      <c r="D67" s="89"/>
      <c r="E67" s="46"/>
    </row>
    <row r="68" spans="1:5" x14ac:dyDescent="0.2">
      <c r="A68" s="47">
        <v>4225</v>
      </c>
      <c r="B68" s="48" t="s">
        <v>285</v>
      </c>
      <c r="C68" s="52">
        <v>0</v>
      </c>
      <c r="D68" s="89"/>
      <c r="E68" s="46"/>
    </row>
    <row r="69" spans="1:5" x14ac:dyDescent="0.2">
      <c r="A69" s="47">
        <v>4227</v>
      </c>
      <c r="B69" s="48" t="s">
        <v>452</v>
      </c>
      <c r="C69" s="52">
        <v>0</v>
      </c>
      <c r="D69" s="8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93" t="s">
        <v>511</v>
      </c>
      <c r="B71" s="44"/>
      <c r="C71" s="44"/>
      <c r="D71" s="44"/>
      <c r="E71" s="44"/>
    </row>
    <row r="72" spans="1:5" x14ac:dyDescent="0.2">
      <c r="A72" s="45" t="s">
        <v>94</v>
      </c>
      <c r="B72" s="45" t="s">
        <v>91</v>
      </c>
      <c r="C72" s="45" t="s">
        <v>92</v>
      </c>
      <c r="D72" s="45" t="s">
        <v>95</v>
      </c>
      <c r="E72" s="45" t="s">
        <v>150</v>
      </c>
    </row>
    <row r="73" spans="1:5" x14ac:dyDescent="0.2">
      <c r="A73" s="51">
        <v>4300</v>
      </c>
      <c r="B73" s="48" t="s">
        <v>286</v>
      </c>
      <c r="C73" s="52">
        <f>C74+C77+C83+C85+C87</f>
        <v>494327.02</v>
      </c>
      <c r="D73" s="53"/>
      <c r="E73" s="53"/>
    </row>
    <row r="74" spans="1:5" x14ac:dyDescent="0.2">
      <c r="A74" s="51">
        <v>4310</v>
      </c>
      <c r="B74" s="48" t="s">
        <v>287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453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288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289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290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291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292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293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294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295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295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296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296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297</v>
      </c>
      <c r="C87" s="52">
        <f>SUM(C88:C94)</f>
        <v>494327.02</v>
      </c>
      <c r="D87" s="53"/>
      <c r="E87" s="53"/>
    </row>
    <row r="88" spans="1:5" x14ac:dyDescent="0.2">
      <c r="A88" s="51">
        <v>4392</v>
      </c>
      <c r="B88" s="48" t="s">
        <v>298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454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299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300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301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455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297</v>
      </c>
      <c r="C94" s="52">
        <v>494327.02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93" t="s">
        <v>505</v>
      </c>
      <c r="B96" s="44"/>
      <c r="C96" s="44"/>
      <c r="D96" s="44"/>
      <c r="E96" s="44"/>
    </row>
    <row r="97" spans="1:5" x14ac:dyDescent="0.2">
      <c r="A97" s="45" t="s">
        <v>94</v>
      </c>
      <c r="B97" s="45" t="s">
        <v>91</v>
      </c>
      <c r="C97" s="45" t="s">
        <v>92</v>
      </c>
      <c r="D97" s="45" t="s">
        <v>302</v>
      </c>
      <c r="E97" s="45" t="s">
        <v>150</v>
      </c>
    </row>
    <row r="98" spans="1:5" x14ac:dyDescent="0.2">
      <c r="A98" s="51">
        <v>5000</v>
      </c>
      <c r="B98" s="48" t="s">
        <v>303</v>
      </c>
      <c r="C98" s="52">
        <f>C99+C127+C160+C170+C185+C214</f>
        <v>37653571.530000001</v>
      </c>
      <c r="D98" s="54">
        <v>1</v>
      </c>
      <c r="E98" s="53"/>
    </row>
    <row r="99" spans="1:5" x14ac:dyDescent="0.2">
      <c r="A99" s="51">
        <v>5100</v>
      </c>
      <c r="B99" s="48" t="s">
        <v>304</v>
      </c>
      <c r="C99" s="52">
        <f>C100+C107+C117</f>
        <v>37537591.75</v>
      </c>
      <c r="D99" s="54">
        <f>C99/$C$98</f>
        <v>0.99691981994569634</v>
      </c>
      <c r="E99" s="53"/>
    </row>
    <row r="100" spans="1:5" x14ac:dyDescent="0.2">
      <c r="A100" s="51">
        <v>5110</v>
      </c>
      <c r="B100" s="48" t="s">
        <v>305</v>
      </c>
      <c r="C100" s="52">
        <f>SUM(C101:C106)</f>
        <v>14184606.289999999</v>
      </c>
      <c r="D100" s="54">
        <f t="shared" ref="D100:D163" si="0">C100/$C$98</f>
        <v>0.37671343550235586</v>
      </c>
      <c r="E100" s="53"/>
    </row>
    <row r="101" spans="1:5" x14ac:dyDescent="0.2">
      <c r="A101" s="51">
        <v>5111</v>
      </c>
      <c r="B101" s="48" t="s">
        <v>306</v>
      </c>
      <c r="C101" s="52">
        <v>9601466.5899999999</v>
      </c>
      <c r="D101" s="54">
        <f t="shared" si="0"/>
        <v>0.25499484377863474</v>
      </c>
      <c r="E101" s="53"/>
    </row>
    <row r="102" spans="1:5" x14ac:dyDescent="0.2">
      <c r="A102" s="51">
        <v>5112</v>
      </c>
      <c r="B102" s="48" t="s">
        <v>307</v>
      </c>
      <c r="C102" s="52">
        <v>66836</v>
      </c>
      <c r="D102" s="54">
        <f t="shared" si="0"/>
        <v>1.7750241818827006E-3</v>
      </c>
      <c r="E102" s="53"/>
    </row>
    <row r="103" spans="1:5" x14ac:dyDescent="0.2">
      <c r="A103" s="51">
        <v>5113</v>
      </c>
      <c r="B103" s="48" t="s">
        <v>308</v>
      </c>
      <c r="C103" s="52">
        <v>388270.27</v>
      </c>
      <c r="D103" s="54">
        <f t="shared" si="0"/>
        <v>1.0311645196542662E-2</v>
      </c>
      <c r="E103" s="53"/>
    </row>
    <row r="104" spans="1:5" x14ac:dyDescent="0.2">
      <c r="A104" s="51">
        <v>5114</v>
      </c>
      <c r="B104" s="48" t="s">
        <v>309</v>
      </c>
      <c r="C104" s="52">
        <v>2290185.23</v>
      </c>
      <c r="D104" s="54">
        <f t="shared" si="0"/>
        <v>6.0822523254542384E-2</v>
      </c>
      <c r="E104" s="53"/>
    </row>
    <row r="105" spans="1:5" x14ac:dyDescent="0.2">
      <c r="A105" s="51">
        <v>5115</v>
      </c>
      <c r="B105" s="48" t="s">
        <v>310</v>
      </c>
      <c r="C105" s="52">
        <v>1829848.2</v>
      </c>
      <c r="D105" s="54">
        <f t="shared" si="0"/>
        <v>4.8596935845570233E-2</v>
      </c>
      <c r="E105" s="53"/>
    </row>
    <row r="106" spans="1:5" x14ac:dyDescent="0.2">
      <c r="A106" s="51">
        <v>5116</v>
      </c>
      <c r="B106" s="48" t="s">
        <v>311</v>
      </c>
      <c r="C106" s="52">
        <v>8000</v>
      </c>
      <c r="D106" s="54">
        <f t="shared" si="0"/>
        <v>2.1246324518315885E-4</v>
      </c>
      <c r="E106" s="53"/>
    </row>
    <row r="107" spans="1:5" x14ac:dyDescent="0.2">
      <c r="A107" s="51">
        <v>5120</v>
      </c>
      <c r="B107" s="48" t="s">
        <v>312</v>
      </c>
      <c r="C107" s="52">
        <f>SUM(C108:C116)</f>
        <v>5822405.7999999998</v>
      </c>
      <c r="D107" s="54">
        <f t="shared" si="0"/>
        <v>0.15463090388015577</v>
      </c>
      <c r="E107" s="53"/>
    </row>
    <row r="108" spans="1:5" x14ac:dyDescent="0.2">
      <c r="A108" s="51">
        <v>5121</v>
      </c>
      <c r="B108" s="48" t="s">
        <v>313</v>
      </c>
      <c r="C108" s="52">
        <v>294320.76</v>
      </c>
      <c r="D108" s="54">
        <f t="shared" si="0"/>
        <v>7.8165429742967068E-3</v>
      </c>
      <c r="E108" s="53"/>
    </row>
    <row r="109" spans="1:5" x14ac:dyDescent="0.2">
      <c r="A109" s="51">
        <v>5122</v>
      </c>
      <c r="B109" s="48" t="s">
        <v>314</v>
      </c>
      <c r="C109" s="52">
        <v>13632.93</v>
      </c>
      <c r="D109" s="54">
        <f t="shared" si="0"/>
        <v>3.6206206864435525E-4</v>
      </c>
      <c r="E109" s="53"/>
    </row>
    <row r="110" spans="1:5" x14ac:dyDescent="0.2">
      <c r="A110" s="51">
        <v>5123</v>
      </c>
      <c r="B110" s="48" t="s">
        <v>315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5124</v>
      </c>
      <c r="B111" s="48" t="s">
        <v>316</v>
      </c>
      <c r="C111" s="52">
        <v>2290163.5299999998</v>
      </c>
      <c r="D111" s="54">
        <f t="shared" si="0"/>
        <v>6.0821946947989813E-2</v>
      </c>
      <c r="E111" s="53"/>
    </row>
    <row r="112" spans="1:5" x14ac:dyDescent="0.2">
      <c r="A112" s="51">
        <v>5125</v>
      </c>
      <c r="B112" s="48" t="s">
        <v>317</v>
      </c>
      <c r="C112" s="52">
        <v>967388.73</v>
      </c>
      <c r="D112" s="54">
        <f t="shared" si="0"/>
        <v>2.5691818616176833E-2</v>
      </c>
      <c r="E112" s="53"/>
    </row>
    <row r="113" spans="1:5" x14ac:dyDescent="0.2">
      <c r="A113" s="51">
        <v>5126</v>
      </c>
      <c r="B113" s="48" t="s">
        <v>318</v>
      </c>
      <c r="C113" s="52">
        <v>976974.48</v>
      </c>
      <c r="D113" s="54">
        <f t="shared" si="0"/>
        <v>2.5946396060241139E-2</v>
      </c>
      <c r="E113" s="53"/>
    </row>
    <row r="114" spans="1:5" x14ac:dyDescent="0.2">
      <c r="A114" s="51">
        <v>5127</v>
      </c>
      <c r="B114" s="48" t="s">
        <v>319</v>
      </c>
      <c r="C114" s="52">
        <v>76794.009999999995</v>
      </c>
      <c r="D114" s="54">
        <f t="shared" si="0"/>
        <v>2.0394880719034939E-3</v>
      </c>
      <c r="E114" s="53"/>
    </row>
    <row r="115" spans="1:5" x14ac:dyDescent="0.2">
      <c r="A115" s="51">
        <v>5128</v>
      </c>
      <c r="B115" s="48" t="s">
        <v>320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321</v>
      </c>
      <c r="C116" s="52">
        <v>1203131.3600000001</v>
      </c>
      <c r="D116" s="54">
        <f t="shared" si="0"/>
        <v>3.1952649140903421E-2</v>
      </c>
      <c r="E116" s="53"/>
    </row>
    <row r="117" spans="1:5" x14ac:dyDescent="0.2">
      <c r="A117" s="51">
        <v>5130</v>
      </c>
      <c r="B117" s="48" t="s">
        <v>322</v>
      </c>
      <c r="C117" s="52">
        <f>SUM(C118:C126)</f>
        <v>17530579.659999996</v>
      </c>
      <c r="D117" s="54">
        <f t="shared" si="0"/>
        <v>0.4655754805631846</v>
      </c>
      <c r="E117" s="53"/>
    </row>
    <row r="118" spans="1:5" x14ac:dyDescent="0.2">
      <c r="A118" s="51">
        <v>5131</v>
      </c>
      <c r="B118" s="48" t="s">
        <v>323</v>
      </c>
      <c r="C118" s="52">
        <v>6239568.8799999999</v>
      </c>
      <c r="D118" s="54">
        <f t="shared" si="0"/>
        <v>0.16570988159858099</v>
      </c>
      <c r="E118" s="53"/>
    </row>
    <row r="119" spans="1:5" x14ac:dyDescent="0.2">
      <c r="A119" s="51">
        <v>5132</v>
      </c>
      <c r="B119" s="48" t="s">
        <v>324</v>
      </c>
      <c r="C119" s="52">
        <v>57835.94</v>
      </c>
      <c r="D119" s="54">
        <f t="shared" si="0"/>
        <v>1.5360014375773081E-3</v>
      </c>
      <c r="E119" s="53"/>
    </row>
    <row r="120" spans="1:5" x14ac:dyDescent="0.2">
      <c r="A120" s="51">
        <v>5133</v>
      </c>
      <c r="B120" s="48" t="s">
        <v>325</v>
      </c>
      <c r="C120" s="52">
        <v>1409236.91</v>
      </c>
      <c r="D120" s="54">
        <f t="shared" si="0"/>
        <v>3.7426380891310895E-2</v>
      </c>
      <c r="E120" s="53"/>
    </row>
    <row r="121" spans="1:5" x14ac:dyDescent="0.2">
      <c r="A121" s="51">
        <v>5134</v>
      </c>
      <c r="B121" s="48" t="s">
        <v>326</v>
      </c>
      <c r="C121" s="52">
        <v>402466.24</v>
      </c>
      <c r="D121" s="54">
        <f t="shared" si="0"/>
        <v>1.0688660428383007E-2</v>
      </c>
      <c r="E121" s="53"/>
    </row>
    <row r="122" spans="1:5" x14ac:dyDescent="0.2">
      <c r="A122" s="51">
        <v>5135</v>
      </c>
      <c r="B122" s="48" t="s">
        <v>327</v>
      </c>
      <c r="C122" s="52">
        <v>961380.71</v>
      </c>
      <c r="D122" s="54">
        <f t="shared" si="0"/>
        <v>2.5532258187886167E-2</v>
      </c>
      <c r="E122" s="53"/>
    </row>
    <row r="123" spans="1:5" x14ac:dyDescent="0.2">
      <c r="A123" s="51">
        <v>5136</v>
      </c>
      <c r="B123" s="48" t="s">
        <v>328</v>
      </c>
      <c r="C123" s="52">
        <v>245249.84</v>
      </c>
      <c r="D123" s="54">
        <f t="shared" si="0"/>
        <v>6.5133221108813096E-3</v>
      </c>
      <c r="E123" s="53"/>
    </row>
    <row r="124" spans="1:5" x14ac:dyDescent="0.2">
      <c r="A124" s="51">
        <v>5137</v>
      </c>
      <c r="B124" s="48" t="s">
        <v>329</v>
      </c>
      <c r="C124" s="52">
        <v>15999.45</v>
      </c>
      <c r="D124" s="54">
        <f t="shared" si="0"/>
        <v>4.2491188351821138E-4</v>
      </c>
      <c r="E124" s="53"/>
    </row>
    <row r="125" spans="1:5" x14ac:dyDescent="0.2">
      <c r="A125" s="51">
        <v>5138</v>
      </c>
      <c r="B125" s="48" t="s">
        <v>330</v>
      </c>
      <c r="C125" s="52">
        <v>377530.26</v>
      </c>
      <c r="D125" s="54">
        <f t="shared" si="0"/>
        <v>1.0026413024305214E-2</v>
      </c>
      <c r="E125" s="53"/>
    </row>
    <row r="126" spans="1:5" x14ac:dyDescent="0.2">
      <c r="A126" s="51">
        <v>5139</v>
      </c>
      <c r="B126" s="48" t="s">
        <v>331</v>
      </c>
      <c r="C126" s="52">
        <v>7821311.4299999997</v>
      </c>
      <c r="D126" s="54">
        <f t="shared" si="0"/>
        <v>0.20771765100074158</v>
      </c>
      <c r="E126" s="53"/>
    </row>
    <row r="127" spans="1:5" x14ac:dyDescent="0.2">
      <c r="A127" s="51">
        <v>5200</v>
      </c>
      <c r="B127" s="48" t="s">
        <v>332</v>
      </c>
      <c r="C127" s="52">
        <f>C128+C131+C134+C137+C142+C146+C149+C151+C157</f>
        <v>59671.839999999997</v>
      </c>
      <c r="D127" s="54">
        <f t="shared" si="0"/>
        <v>1.5847590965562782E-3</v>
      </c>
      <c r="E127" s="53"/>
    </row>
    <row r="128" spans="1:5" x14ac:dyDescent="0.2">
      <c r="A128" s="51">
        <v>5210</v>
      </c>
      <c r="B128" s="48" t="s">
        <v>333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334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335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336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337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338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283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339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340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284</v>
      </c>
      <c r="C137" s="52">
        <f>SUM(C138:C141)</f>
        <v>27000</v>
      </c>
      <c r="D137" s="54">
        <f t="shared" si="0"/>
        <v>7.1706345249316109E-4</v>
      </c>
      <c r="E137" s="53"/>
    </row>
    <row r="138" spans="1:5" x14ac:dyDescent="0.2">
      <c r="A138" s="51">
        <v>5241</v>
      </c>
      <c r="B138" s="48" t="s">
        <v>341</v>
      </c>
      <c r="C138" s="52">
        <v>27000</v>
      </c>
      <c r="D138" s="54">
        <f t="shared" si="0"/>
        <v>7.1706345249316109E-4</v>
      </c>
      <c r="E138" s="53"/>
    </row>
    <row r="139" spans="1:5" x14ac:dyDescent="0.2">
      <c r="A139" s="51">
        <v>5242</v>
      </c>
      <c r="B139" s="48" t="s">
        <v>342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5243</v>
      </c>
      <c r="B140" s="48" t="s">
        <v>343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5244</v>
      </c>
      <c r="B141" s="48" t="s">
        <v>344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285</v>
      </c>
      <c r="C142" s="52">
        <f>SUM(C143:C145)</f>
        <v>32671.84</v>
      </c>
      <c r="D142" s="54">
        <f t="shared" si="0"/>
        <v>8.6769564406311711E-4</v>
      </c>
      <c r="E142" s="53"/>
    </row>
    <row r="143" spans="1:5" x14ac:dyDescent="0.2">
      <c r="A143" s="51">
        <v>5251</v>
      </c>
      <c r="B143" s="48" t="s">
        <v>345</v>
      </c>
      <c r="C143" s="52">
        <v>0</v>
      </c>
      <c r="D143" s="54">
        <f t="shared" si="0"/>
        <v>0</v>
      </c>
      <c r="E143" s="53"/>
    </row>
    <row r="144" spans="1:5" x14ac:dyDescent="0.2">
      <c r="A144" s="51">
        <v>5252</v>
      </c>
      <c r="B144" s="48" t="s">
        <v>346</v>
      </c>
      <c r="C144" s="52">
        <v>32671.84</v>
      </c>
      <c r="D144" s="54">
        <f t="shared" si="0"/>
        <v>8.6769564406311711E-4</v>
      </c>
      <c r="E144" s="53"/>
    </row>
    <row r="145" spans="1:5" x14ac:dyDescent="0.2">
      <c r="A145" s="51">
        <v>5259</v>
      </c>
      <c r="B145" s="48" t="s">
        <v>347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348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349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350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351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352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353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354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355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356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357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358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359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360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361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362</v>
      </c>
      <c r="C160" s="52">
        <f>C161+C164+C167</f>
        <v>56307.94</v>
      </c>
      <c r="D160" s="54">
        <f t="shared" si="0"/>
        <v>1.4954209577473247E-3</v>
      </c>
      <c r="E160" s="53"/>
    </row>
    <row r="161" spans="1:5" x14ac:dyDescent="0.2">
      <c r="A161" s="51">
        <v>5310</v>
      </c>
      <c r="B161" s="48" t="s">
        <v>278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363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364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279</v>
      </c>
      <c r="C164" s="52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1">
        <v>5321</v>
      </c>
      <c r="B165" s="48" t="s">
        <v>365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366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280</v>
      </c>
      <c r="C167" s="52">
        <f>SUM(C168:C169)</f>
        <v>56307.94</v>
      </c>
      <c r="D167" s="54">
        <f t="shared" si="1"/>
        <v>1.4954209577473247E-3</v>
      </c>
      <c r="E167" s="53"/>
    </row>
    <row r="168" spans="1:5" x14ac:dyDescent="0.2">
      <c r="A168" s="51">
        <v>5331</v>
      </c>
      <c r="B168" s="48" t="s">
        <v>367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368</v>
      </c>
      <c r="C169" s="52">
        <v>56307.94</v>
      </c>
      <c r="D169" s="54">
        <f t="shared" si="1"/>
        <v>1.4954209577473247E-3</v>
      </c>
      <c r="E169" s="53"/>
    </row>
    <row r="170" spans="1:5" x14ac:dyDescent="0.2">
      <c r="A170" s="51">
        <v>5400</v>
      </c>
      <c r="B170" s="48" t="s">
        <v>369</v>
      </c>
      <c r="C170" s="52">
        <f>C171+C174+C177+C180+C182</f>
        <v>0</v>
      </c>
      <c r="D170" s="54">
        <f t="shared" si="1"/>
        <v>0</v>
      </c>
      <c r="E170" s="53"/>
    </row>
    <row r="171" spans="1:5" x14ac:dyDescent="0.2">
      <c r="A171" s="51">
        <v>5410</v>
      </c>
      <c r="B171" s="48" t="s">
        <v>370</v>
      </c>
      <c r="C171" s="52">
        <f>SUM(C172:C173)</f>
        <v>0</v>
      </c>
      <c r="D171" s="54">
        <f t="shared" si="1"/>
        <v>0</v>
      </c>
      <c r="E171" s="53"/>
    </row>
    <row r="172" spans="1:5" x14ac:dyDescent="0.2">
      <c r="A172" s="51">
        <v>5411</v>
      </c>
      <c r="B172" s="48" t="s">
        <v>371</v>
      </c>
      <c r="C172" s="52">
        <v>0</v>
      </c>
      <c r="D172" s="54">
        <f t="shared" si="1"/>
        <v>0</v>
      </c>
      <c r="E172" s="53"/>
    </row>
    <row r="173" spans="1:5" x14ac:dyDescent="0.2">
      <c r="A173" s="51">
        <v>5412</v>
      </c>
      <c r="B173" s="48" t="s">
        <v>372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373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374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375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376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377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378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379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379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380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381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382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383</v>
      </c>
      <c r="C185" s="52">
        <f>C186+C195+C198+C204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384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385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386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387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388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389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390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391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72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71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392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393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394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395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396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397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398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399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5590</v>
      </c>
      <c r="B204" s="48" t="s">
        <v>400</v>
      </c>
      <c r="C204" s="52">
        <f>SUM(C205:C213)</f>
        <v>0</v>
      </c>
      <c r="D204" s="54">
        <f t="shared" si="1"/>
        <v>0</v>
      </c>
      <c r="E204" s="53"/>
    </row>
    <row r="205" spans="1:5" x14ac:dyDescent="0.2">
      <c r="A205" s="51">
        <v>5591</v>
      </c>
      <c r="B205" s="48" t="s">
        <v>401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5592</v>
      </c>
      <c r="B206" s="48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5593</v>
      </c>
      <c r="B207" s="48" t="s">
        <v>403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5594</v>
      </c>
      <c r="B208" s="48" t="s">
        <v>456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5595</v>
      </c>
      <c r="B209" s="48" t="s">
        <v>405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5596</v>
      </c>
      <c r="B210" s="48" t="s">
        <v>300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5597</v>
      </c>
      <c r="B211" s="48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5598</v>
      </c>
      <c r="B212" s="48" t="s">
        <v>457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5599</v>
      </c>
      <c r="B213" s="48" t="s">
        <v>407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5600</v>
      </c>
      <c r="B214" s="48" t="s">
        <v>70</v>
      </c>
      <c r="C214" s="52">
        <f>C215</f>
        <v>0</v>
      </c>
      <c r="D214" s="54">
        <f t="shared" si="1"/>
        <v>0</v>
      </c>
      <c r="E214" s="53"/>
    </row>
    <row r="215" spans="1:5" x14ac:dyDescent="0.2">
      <c r="A215" s="51">
        <v>5610</v>
      </c>
      <c r="B215" s="48" t="s">
        <v>408</v>
      </c>
      <c r="C215" s="52">
        <f>C216</f>
        <v>0</v>
      </c>
      <c r="D215" s="54">
        <f t="shared" si="1"/>
        <v>0</v>
      </c>
      <c r="E215" s="53"/>
    </row>
    <row r="216" spans="1:5" x14ac:dyDescent="0.2">
      <c r="A216" s="51">
        <v>5611</v>
      </c>
      <c r="B216" s="48" t="s">
        <v>409</v>
      </c>
      <c r="C216" s="52">
        <v>0</v>
      </c>
      <c r="D216" s="54">
        <f t="shared" si="1"/>
        <v>0</v>
      </c>
      <c r="E216" s="53"/>
    </row>
    <row r="218" spans="1:5" x14ac:dyDescent="0.2">
      <c r="B218" s="19" t="s">
        <v>553</v>
      </c>
    </row>
    <row r="223" spans="1:5" ht="15" x14ac:dyDescent="0.25">
      <c r="A223" s="164" t="s">
        <v>592</v>
      </c>
      <c r="B223" s="166"/>
      <c r="C223" s="166"/>
      <c r="D223" s="162"/>
    </row>
    <row r="224" spans="1:5" ht="15" x14ac:dyDescent="0.25">
      <c r="A224" s="167" t="s">
        <v>593</v>
      </c>
      <c r="B224" s="168"/>
      <c r="C224" s="166"/>
      <c r="D224" s="162"/>
    </row>
    <row r="225" spans="1:4" ht="15" x14ac:dyDescent="0.25">
      <c r="A225" s="167" t="s">
        <v>594</v>
      </c>
      <c r="B225" s="166"/>
      <c r="C225" s="166"/>
      <c r="D225" s="162"/>
    </row>
    <row r="226" spans="1:4" ht="15" x14ac:dyDescent="0.25">
      <c r="A226" s="167" t="s">
        <v>595</v>
      </c>
      <c r="B226" s="164"/>
      <c r="C226" s="165"/>
      <c r="D226" s="16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07"/>
    </row>
    <row r="2" spans="1:2" ht="15" customHeight="1" x14ac:dyDescent="0.2">
      <c r="A2" s="94" t="s">
        <v>133</v>
      </c>
      <c r="B2" s="95" t="s">
        <v>41</v>
      </c>
    </row>
    <row r="3" spans="1:2" x14ac:dyDescent="0.2">
      <c r="A3" s="12"/>
      <c r="B3" s="108"/>
    </row>
    <row r="4" spans="1:2" ht="14.1" customHeight="1" x14ac:dyDescent="0.2">
      <c r="A4" s="109" t="s">
        <v>506</v>
      </c>
      <c r="B4" s="99" t="s">
        <v>69</v>
      </c>
    </row>
    <row r="5" spans="1:2" ht="14.1" customHeight="1" x14ac:dyDescent="0.2">
      <c r="A5" s="100"/>
      <c r="B5" s="99" t="s">
        <v>42</v>
      </c>
    </row>
    <row r="6" spans="1:2" ht="14.1" customHeight="1" x14ac:dyDescent="0.2">
      <c r="A6" s="100"/>
      <c r="B6" s="99" t="s">
        <v>96</v>
      </c>
    </row>
    <row r="7" spans="1:2" ht="14.1" customHeight="1" x14ac:dyDescent="0.2">
      <c r="A7" s="100"/>
      <c r="B7" s="99" t="s">
        <v>54</v>
      </c>
    </row>
    <row r="8" spans="1:2" x14ac:dyDescent="0.2">
      <c r="A8" s="100"/>
    </row>
    <row r="9" spans="1:2" x14ac:dyDescent="0.2">
      <c r="A9" s="109" t="s">
        <v>507</v>
      </c>
      <c r="B9" s="101" t="s">
        <v>98</v>
      </c>
    </row>
    <row r="10" spans="1:2" ht="15" customHeight="1" x14ac:dyDescent="0.2">
      <c r="A10" s="100"/>
      <c r="B10" s="110" t="s">
        <v>54</v>
      </c>
    </row>
    <row r="11" spans="1:2" x14ac:dyDescent="0.2">
      <c r="A11" s="100"/>
    </row>
    <row r="12" spans="1:2" x14ac:dyDescent="0.2">
      <c r="A12" s="109" t="s">
        <v>509</v>
      </c>
      <c r="B12" s="101" t="s">
        <v>98</v>
      </c>
    </row>
    <row r="13" spans="1:2" ht="22.5" x14ac:dyDescent="0.2">
      <c r="A13" s="100"/>
      <c r="B13" s="101" t="s">
        <v>61</v>
      </c>
    </row>
    <row r="14" spans="1:2" x14ac:dyDescent="0.2">
      <c r="A14" s="100"/>
      <c r="B14" s="110" t="s">
        <v>54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510</v>
      </c>
      <c r="B17" s="103" t="s">
        <v>62</v>
      </c>
    </row>
    <row r="18" spans="1:2" ht="15" customHeight="1" x14ac:dyDescent="0.2">
      <c r="A18" s="12"/>
      <c r="B18" s="103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7" workbookViewId="0">
      <selection sqref="A1:E38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4" width="11.7109375" style="28" customWidth="1"/>
    <col min="5" max="5" width="10" style="28" customWidth="1"/>
    <col min="6" max="16384" width="9.140625" style="28"/>
  </cols>
  <sheetData>
    <row r="1" spans="1:5" ht="18.95" customHeight="1" x14ac:dyDescent="0.2">
      <c r="A1" s="204" t="s">
        <v>590</v>
      </c>
      <c r="B1" s="204"/>
      <c r="C1" s="204"/>
      <c r="D1" s="26" t="s">
        <v>534</v>
      </c>
      <c r="E1" s="27">
        <v>2023</v>
      </c>
    </row>
    <row r="2" spans="1:5" ht="18.95" customHeight="1" x14ac:dyDescent="0.2">
      <c r="A2" s="204" t="s">
        <v>540</v>
      </c>
      <c r="B2" s="204"/>
      <c r="C2" s="204"/>
      <c r="D2" s="26" t="s">
        <v>535</v>
      </c>
      <c r="E2" s="27" t="s">
        <v>537</v>
      </c>
    </row>
    <row r="3" spans="1:5" ht="18.95" customHeight="1" x14ac:dyDescent="0.2">
      <c r="A3" s="204" t="s">
        <v>591</v>
      </c>
      <c r="B3" s="204"/>
      <c r="C3" s="204"/>
      <c r="D3" s="26" t="s">
        <v>536</v>
      </c>
      <c r="E3" s="27">
        <v>2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122</v>
      </c>
      <c r="B6" s="30"/>
      <c r="C6" s="30"/>
      <c r="D6" s="30"/>
      <c r="E6" s="30"/>
    </row>
    <row r="7" spans="1:5" x14ac:dyDescent="0.2">
      <c r="A7" s="31" t="s">
        <v>94</v>
      </c>
      <c r="B7" s="31" t="s">
        <v>91</v>
      </c>
      <c r="C7" s="31" t="s">
        <v>92</v>
      </c>
      <c r="D7" s="31" t="s">
        <v>93</v>
      </c>
      <c r="E7" s="31" t="s">
        <v>95</v>
      </c>
    </row>
    <row r="8" spans="1:5" x14ac:dyDescent="0.2">
      <c r="A8" s="32">
        <v>3110</v>
      </c>
      <c r="B8" s="28" t="s">
        <v>279</v>
      </c>
      <c r="C8" s="33">
        <v>70558308.939999998</v>
      </c>
    </row>
    <row r="9" spans="1:5" x14ac:dyDescent="0.2">
      <c r="A9" s="32">
        <v>3120</v>
      </c>
      <c r="B9" s="28" t="s">
        <v>410</v>
      </c>
      <c r="C9" s="33">
        <v>83520581.060000002</v>
      </c>
    </row>
    <row r="10" spans="1:5" x14ac:dyDescent="0.2">
      <c r="A10" s="32">
        <v>3130</v>
      </c>
      <c r="B10" s="28" t="s">
        <v>411</v>
      </c>
      <c r="C10" s="33">
        <v>0</v>
      </c>
    </row>
    <row r="12" spans="1:5" x14ac:dyDescent="0.2">
      <c r="A12" s="30" t="s">
        <v>124</v>
      </c>
      <c r="B12" s="30"/>
      <c r="C12" s="30"/>
      <c r="D12" s="30"/>
      <c r="E12" s="30"/>
    </row>
    <row r="13" spans="1:5" x14ac:dyDescent="0.2">
      <c r="A13" s="31" t="s">
        <v>94</v>
      </c>
      <c r="B13" s="31" t="s">
        <v>91</v>
      </c>
      <c r="C13" s="31" t="s">
        <v>92</v>
      </c>
      <c r="D13" s="31" t="s">
        <v>412</v>
      </c>
      <c r="E13" s="31"/>
    </row>
    <row r="14" spans="1:5" x14ac:dyDescent="0.2">
      <c r="A14" s="32">
        <v>3210</v>
      </c>
      <c r="B14" s="28" t="s">
        <v>413</v>
      </c>
      <c r="C14" s="33">
        <v>25239443.969999999</v>
      </c>
    </row>
    <row r="15" spans="1:5" x14ac:dyDescent="0.2">
      <c r="A15" s="32">
        <v>3220</v>
      </c>
      <c r="B15" s="28" t="s">
        <v>414</v>
      </c>
      <c r="C15" s="33">
        <v>129753767.98999999</v>
      </c>
    </row>
    <row r="16" spans="1:5" x14ac:dyDescent="0.2">
      <c r="A16" s="32">
        <v>3230</v>
      </c>
      <c r="B16" s="28" t="s">
        <v>415</v>
      </c>
      <c r="C16" s="33">
        <f>SUM(C17:C20)</f>
        <v>0</v>
      </c>
    </row>
    <row r="17" spans="1:3" x14ac:dyDescent="0.2">
      <c r="A17" s="32">
        <v>3231</v>
      </c>
      <c r="B17" s="28" t="s">
        <v>416</v>
      </c>
      <c r="C17" s="33">
        <v>0</v>
      </c>
    </row>
    <row r="18" spans="1:3" x14ac:dyDescent="0.2">
      <c r="A18" s="32">
        <v>3232</v>
      </c>
      <c r="B18" s="28" t="s">
        <v>417</v>
      </c>
      <c r="C18" s="33">
        <v>0</v>
      </c>
    </row>
    <row r="19" spans="1:3" x14ac:dyDescent="0.2">
      <c r="A19" s="32">
        <v>3233</v>
      </c>
      <c r="B19" s="28" t="s">
        <v>418</v>
      </c>
      <c r="C19" s="33">
        <v>0</v>
      </c>
    </row>
    <row r="20" spans="1:3" x14ac:dyDescent="0.2">
      <c r="A20" s="32">
        <v>3239</v>
      </c>
      <c r="B20" s="28" t="s">
        <v>419</v>
      </c>
      <c r="C20" s="33">
        <v>0</v>
      </c>
    </row>
    <row r="21" spans="1:3" x14ac:dyDescent="0.2">
      <c r="A21" s="32">
        <v>3240</v>
      </c>
      <c r="B21" s="28" t="s">
        <v>420</v>
      </c>
      <c r="C21" s="33">
        <f>SUM(C22:C24)</f>
        <v>0</v>
      </c>
    </row>
    <row r="22" spans="1:3" x14ac:dyDescent="0.2">
      <c r="A22" s="32">
        <v>3241</v>
      </c>
      <c r="B22" s="28" t="s">
        <v>421</v>
      </c>
      <c r="C22" s="33">
        <v>0</v>
      </c>
    </row>
    <row r="23" spans="1:3" x14ac:dyDescent="0.2">
      <c r="A23" s="32">
        <v>3242</v>
      </c>
      <c r="B23" s="28" t="s">
        <v>422</v>
      </c>
      <c r="C23" s="33">
        <v>0</v>
      </c>
    </row>
    <row r="24" spans="1:3" x14ac:dyDescent="0.2">
      <c r="A24" s="32">
        <v>3243</v>
      </c>
      <c r="B24" s="28" t="s">
        <v>423</v>
      </c>
      <c r="C24" s="33">
        <v>0</v>
      </c>
    </row>
    <row r="25" spans="1:3" x14ac:dyDescent="0.2">
      <c r="A25" s="32">
        <v>3250</v>
      </c>
      <c r="B25" s="28" t="s">
        <v>424</v>
      </c>
      <c r="C25" s="33">
        <f>SUM(C26:C27)</f>
        <v>0</v>
      </c>
    </row>
    <row r="26" spans="1:3" x14ac:dyDescent="0.2">
      <c r="A26" s="32">
        <v>3251</v>
      </c>
      <c r="B26" s="28" t="s">
        <v>425</v>
      </c>
      <c r="C26" s="33">
        <v>0</v>
      </c>
    </row>
    <row r="27" spans="1:3" x14ac:dyDescent="0.2">
      <c r="A27" s="32">
        <v>3252</v>
      </c>
      <c r="B27" s="28" t="s">
        <v>426</v>
      </c>
      <c r="C27" s="33">
        <v>0</v>
      </c>
    </row>
    <row r="29" spans="1:3" x14ac:dyDescent="0.2">
      <c r="A29" s="28" t="s">
        <v>553</v>
      </c>
    </row>
    <row r="31" spans="1:3" s="170" customFormat="1" x14ac:dyDescent="0.2"/>
    <row r="34" spans="1:5" ht="15" x14ac:dyDescent="0.25">
      <c r="A34" s="171" t="s">
        <v>599</v>
      </c>
      <c r="B34" s="173"/>
      <c r="C34" s="173"/>
      <c r="D34" s="169"/>
      <c r="E34" s="163"/>
    </row>
    <row r="35" spans="1:5" ht="15" x14ac:dyDescent="0.25">
      <c r="A35" s="174" t="s">
        <v>596</v>
      </c>
      <c r="B35" s="175"/>
      <c r="C35" s="173"/>
      <c r="D35" s="169"/>
      <c r="E35" s="163"/>
    </row>
    <row r="36" spans="1:5" ht="15" x14ac:dyDescent="0.25">
      <c r="A36" s="174" t="s">
        <v>597</v>
      </c>
      <c r="B36" s="173"/>
      <c r="C36" s="173"/>
      <c r="D36" s="169"/>
      <c r="E36" s="163"/>
    </row>
    <row r="37" spans="1:5" ht="15" x14ac:dyDescent="0.25">
      <c r="A37" s="174" t="s">
        <v>598</v>
      </c>
      <c r="B37" s="171"/>
      <c r="C37" s="172"/>
      <c r="D37" s="169"/>
      <c r="E3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1181102362204722" right="0.51181102362204722" top="0.74803149606299213" bottom="0.74803149606299213" header="0.31496062992125984" footer="0.31496062992125984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4" spans="1:2" ht="15" customHeight="1" x14ac:dyDescent="0.2">
      <c r="A4" s="109" t="s">
        <v>23</v>
      </c>
      <c r="B4" s="99" t="s">
        <v>69</v>
      </c>
    </row>
    <row r="5" spans="1:2" ht="15" customHeight="1" x14ac:dyDescent="0.2">
      <c r="A5" s="109" t="s">
        <v>25</v>
      </c>
      <c r="B5" s="99" t="s">
        <v>42</v>
      </c>
    </row>
    <row r="6" spans="1:2" ht="15" customHeight="1" x14ac:dyDescent="0.2">
      <c r="B6" s="99" t="s">
        <v>123</v>
      </c>
    </row>
    <row r="7" spans="1:2" ht="15" customHeight="1" x14ac:dyDescent="0.2">
      <c r="B7" s="99" t="s">
        <v>64</v>
      </c>
    </row>
    <row r="8" spans="1:2" ht="15" customHeight="1" x14ac:dyDescent="0.2">
      <c r="B8" s="99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3"/>
  <sheetViews>
    <sheetView workbookViewId="0">
      <selection activeCell="E1" sqref="A1:E13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2.5703125" style="28" customWidth="1"/>
    <col min="6" max="16384" width="9.140625" style="28"/>
  </cols>
  <sheetData>
    <row r="1" spans="1:5" s="34" customFormat="1" ht="18.95" customHeight="1" x14ac:dyDescent="0.25">
      <c r="A1" s="204" t="s">
        <v>590</v>
      </c>
      <c r="B1" s="204"/>
      <c r="C1" s="204"/>
      <c r="D1" s="26" t="s">
        <v>534</v>
      </c>
      <c r="E1" s="27">
        <v>2023</v>
      </c>
    </row>
    <row r="2" spans="1:5" s="34" customFormat="1" ht="18.95" customHeight="1" x14ac:dyDescent="0.25">
      <c r="A2" s="204" t="s">
        <v>541</v>
      </c>
      <c r="B2" s="204"/>
      <c r="C2" s="204"/>
      <c r="D2" s="26" t="s">
        <v>535</v>
      </c>
      <c r="E2" s="27" t="s">
        <v>537</v>
      </c>
    </row>
    <row r="3" spans="1:5" s="34" customFormat="1" ht="18.95" customHeight="1" x14ac:dyDescent="0.25">
      <c r="A3" s="204" t="s">
        <v>591</v>
      </c>
      <c r="B3" s="204"/>
      <c r="C3" s="204"/>
      <c r="D3" s="26" t="s">
        <v>536</v>
      </c>
      <c r="E3" s="27">
        <v>2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125</v>
      </c>
      <c r="B6" s="30"/>
      <c r="C6" s="30"/>
      <c r="D6" s="30"/>
      <c r="E6" s="30"/>
    </row>
    <row r="7" spans="1:5" x14ac:dyDescent="0.2">
      <c r="A7" s="31" t="s">
        <v>94</v>
      </c>
      <c r="B7" s="31" t="s">
        <v>577</v>
      </c>
      <c r="C7" s="113">
        <v>2023</v>
      </c>
      <c r="D7" s="113">
        <v>2022</v>
      </c>
      <c r="E7" s="31"/>
    </row>
    <row r="8" spans="1:5" x14ac:dyDescent="0.2">
      <c r="A8" s="32">
        <v>1111</v>
      </c>
      <c r="B8" s="28" t="s">
        <v>427</v>
      </c>
      <c r="C8" s="33">
        <v>0</v>
      </c>
      <c r="D8" s="33">
        <v>0</v>
      </c>
    </row>
    <row r="9" spans="1:5" x14ac:dyDescent="0.2">
      <c r="A9" s="32">
        <v>1112</v>
      </c>
      <c r="B9" s="28" t="s">
        <v>428</v>
      </c>
      <c r="C9" s="33">
        <v>7516909.0199999996</v>
      </c>
      <c r="D9" s="33">
        <v>492545.49</v>
      </c>
    </row>
    <row r="10" spans="1:5" x14ac:dyDescent="0.2">
      <c r="A10" s="32">
        <v>1113</v>
      </c>
      <c r="B10" s="28" t="s">
        <v>429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140</v>
      </c>
      <c r="C11" s="33">
        <v>34430118.590000004</v>
      </c>
      <c r="D11" s="33">
        <v>39008796.100000001</v>
      </c>
    </row>
    <row r="12" spans="1:5" x14ac:dyDescent="0.2">
      <c r="A12" s="32">
        <v>1115</v>
      </c>
      <c r="B12" s="28" t="s">
        <v>141</v>
      </c>
      <c r="C12" s="33">
        <v>0</v>
      </c>
      <c r="D12" s="33">
        <v>9772468.0399999991</v>
      </c>
    </row>
    <row r="13" spans="1:5" x14ac:dyDescent="0.2">
      <c r="A13" s="32">
        <v>1116</v>
      </c>
      <c r="B13" s="28" t="s">
        <v>430</v>
      </c>
      <c r="C13" s="33">
        <v>476701.22</v>
      </c>
      <c r="D13" s="33">
        <v>476701.22</v>
      </c>
    </row>
    <row r="14" spans="1:5" x14ac:dyDescent="0.2">
      <c r="A14" s="32">
        <v>1119</v>
      </c>
      <c r="B14" s="28" t="s">
        <v>431</v>
      </c>
      <c r="C14" s="33">
        <v>0</v>
      </c>
      <c r="D14" s="33">
        <v>0</v>
      </c>
    </row>
    <row r="15" spans="1:5" x14ac:dyDescent="0.2">
      <c r="A15" s="117">
        <v>1110</v>
      </c>
      <c r="B15" s="118" t="s">
        <v>555</v>
      </c>
      <c r="C15" s="119">
        <f>SUM(C8:C14)</f>
        <v>42423728.829999998</v>
      </c>
      <c r="D15" s="119">
        <f>SUM(D8:D14)</f>
        <v>49750510.850000001</v>
      </c>
    </row>
    <row r="18" spans="1:5" x14ac:dyDescent="0.2">
      <c r="A18" s="30" t="s">
        <v>126</v>
      </c>
      <c r="B18" s="30"/>
      <c r="C18" s="30"/>
      <c r="D18" s="30"/>
      <c r="E18" s="114"/>
    </row>
    <row r="19" spans="1:5" x14ac:dyDescent="0.2">
      <c r="A19" s="31" t="s">
        <v>94</v>
      </c>
      <c r="B19" s="31" t="s">
        <v>577</v>
      </c>
      <c r="C19" s="128" t="s">
        <v>576</v>
      </c>
      <c r="D19" s="128" t="s">
        <v>127</v>
      </c>
      <c r="E19" s="114"/>
    </row>
    <row r="20" spans="1:5" x14ac:dyDescent="0.2">
      <c r="A20" s="117">
        <v>1230</v>
      </c>
      <c r="B20" s="118" t="s">
        <v>173</v>
      </c>
      <c r="C20" s="119">
        <f>SUM(C21:C27)</f>
        <v>18628136.32</v>
      </c>
      <c r="D20" s="119">
        <f>SUM(D21:D27)</f>
        <v>16662931.810000001</v>
      </c>
      <c r="E20" s="114"/>
    </row>
    <row r="21" spans="1:5" x14ac:dyDescent="0.2">
      <c r="A21" s="32">
        <v>1231</v>
      </c>
      <c r="B21" s="28" t="s">
        <v>174</v>
      </c>
      <c r="C21" s="33">
        <v>0</v>
      </c>
      <c r="D21" s="116">
        <v>0</v>
      </c>
      <c r="E21" s="114"/>
    </row>
    <row r="22" spans="1:5" x14ac:dyDescent="0.2">
      <c r="A22" s="32">
        <v>1232</v>
      </c>
      <c r="B22" s="28" t="s">
        <v>175</v>
      </c>
      <c r="C22" s="33">
        <v>0</v>
      </c>
      <c r="D22" s="116">
        <v>0</v>
      </c>
      <c r="E22" s="114"/>
    </row>
    <row r="23" spans="1:5" x14ac:dyDescent="0.2">
      <c r="A23" s="32">
        <v>1233</v>
      </c>
      <c r="B23" s="28" t="s">
        <v>176</v>
      </c>
      <c r="C23" s="33">
        <v>0</v>
      </c>
      <c r="D23" s="116">
        <v>0</v>
      </c>
      <c r="E23" s="114"/>
    </row>
    <row r="24" spans="1:5" x14ac:dyDescent="0.2">
      <c r="A24" s="32">
        <v>1234</v>
      </c>
      <c r="B24" s="28" t="s">
        <v>177</v>
      </c>
      <c r="C24" s="33">
        <v>0</v>
      </c>
      <c r="D24" s="116">
        <v>0</v>
      </c>
      <c r="E24" s="114"/>
    </row>
    <row r="25" spans="1:5" x14ac:dyDescent="0.2">
      <c r="A25" s="32">
        <v>1235</v>
      </c>
      <c r="B25" s="28" t="s">
        <v>178</v>
      </c>
      <c r="C25" s="33">
        <v>18628136.32</v>
      </c>
      <c r="D25" s="116">
        <v>16662931.810000001</v>
      </c>
      <c r="E25" s="114"/>
    </row>
    <row r="26" spans="1:5" x14ac:dyDescent="0.2">
      <c r="A26" s="32">
        <v>1236</v>
      </c>
      <c r="B26" s="28" t="s">
        <v>179</v>
      </c>
      <c r="C26" s="33">
        <v>0</v>
      </c>
      <c r="D26" s="116">
        <v>0</v>
      </c>
      <c r="E26" s="114"/>
    </row>
    <row r="27" spans="1:5" x14ac:dyDescent="0.2">
      <c r="A27" s="32">
        <v>1239</v>
      </c>
      <c r="B27" s="28" t="s">
        <v>180</v>
      </c>
      <c r="C27" s="33">
        <v>0</v>
      </c>
      <c r="D27" s="116">
        <v>0</v>
      </c>
      <c r="E27" s="114"/>
    </row>
    <row r="28" spans="1:5" x14ac:dyDescent="0.2">
      <c r="A28" s="117">
        <v>1240</v>
      </c>
      <c r="B28" s="118" t="s">
        <v>181</v>
      </c>
      <c r="C28" s="119">
        <f>SUM(C29:C36)</f>
        <v>2663489.3600000003</v>
      </c>
      <c r="D28" s="119">
        <f>SUM(D29:D36)</f>
        <v>2515198.4300000002</v>
      </c>
      <c r="E28" s="114"/>
    </row>
    <row r="29" spans="1:5" x14ac:dyDescent="0.2">
      <c r="A29" s="32">
        <v>1241</v>
      </c>
      <c r="B29" s="28" t="s">
        <v>182</v>
      </c>
      <c r="C29" s="33">
        <v>186404.51</v>
      </c>
      <c r="D29" s="116">
        <v>186404.51</v>
      </c>
      <c r="E29" s="114"/>
    </row>
    <row r="30" spans="1:5" x14ac:dyDescent="0.2">
      <c r="A30" s="32">
        <v>1242</v>
      </c>
      <c r="B30" s="28" t="s">
        <v>183</v>
      </c>
      <c r="C30" s="33">
        <v>18152.509999999998</v>
      </c>
      <c r="D30" s="116">
        <v>18152.509999999998</v>
      </c>
      <c r="E30" s="114"/>
    </row>
    <row r="31" spans="1:5" x14ac:dyDescent="0.2">
      <c r="A31" s="32">
        <v>1243</v>
      </c>
      <c r="B31" s="28" t="s">
        <v>184</v>
      </c>
      <c r="C31" s="33">
        <v>0</v>
      </c>
      <c r="D31" s="116">
        <v>0</v>
      </c>
      <c r="E31" s="114"/>
    </row>
    <row r="32" spans="1:5" x14ac:dyDescent="0.2">
      <c r="A32" s="32">
        <v>1244</v>
      </c>
      <c r="B32" s="28" t="s">
        <v>185</v>
      </c>
      <c r="C32" s="33">
        <v>1522844.83</v>
      </c>
      <c r="D32" s="116">
        <v>1522844.83</v>
      </c>
      <c r="E32" s="114"/>
    </row>
    <row r="33" spans="1:5" x14ac:dyDescent="0.2">
      <c r="A33" s="32">
        <v>1245</v>
      </c>
      <c r="B33" s="28" t="s">
        <v>186</v>
      </c>
      <c r="C33" s="33">
        <v>0</v>
      </c>
      <c r="D33" s="116">
        <v>0</v>
      </c>
      <c r="E33" s="114"/>
    </row>
    <row r="34" spans="1:5" x14ac:dyDescent="0.2">
      <c r="A34" s="32">
        <v>1246</v>
      </c>
      <c r="B34" s="28" t="s">
        <v>187</v>
      </c>
      <c r="C34" s="33">
        <v>936087.51</v>
      </c>
      <c r="D34" s="116">
        <v>787796.58</v>
      </c>
    </row>
    <row r="35" spans="1:5" x14ac:dyDescent="0.2">
      <c r="A35" s="32">
        <v>1247</v>
      </c>
      <c r="B35" s="28" t="s">
        <v>188</v>
      </c>
      <c r="C35" s="33">
        <v>0</v>
      </c>
      <c r="D35" s="116">
        <v>0</v>
      </c>
    </row>
    <row r="36" spans="1:5" x14ac:dyDescent="0.2">
      <c r="A36" s="32">
        <v>1248</v>
      </c>
      <c r="B36" s="28" t="s">
        <v>189</v>
      </c>
      <c r="C36" s="33">
        <v>0</v>
      </c>
      <c r="D36" s="116">
        <v>0</v>
      </c>
    </row>
    <row r="37" spans="1:5" x14ac:dyDescent="0.2">
      <c r="A37" s="117">
        <v>1250</v>
      </c>
      <c r="B37" s="118" t="s">
        <v>191</v>
      </c>
      <c r="C37" s="119">
        <f>SUM(C38:C42)</f>
        <v>52417.84</v>
      </c>
      <c r="D37" s="119">
        <f>SUM(D38:D42)</f>
        <v>52417.84</v>
      </c>
      <c r="E37" s="118"/>
    </row>
    <row r="38" spans="1:5" x14ac:dyDescent="0.2">
      <c r="A38" s="32">
        <v>1251</v>
      </c>
      <c r="B38" s="28" t="s">
        <v>192</v>
      </c>
      <c r="C38" s="33">
        <v>52417.84</v>
      </c>
      <c r="D38" s="116">
        <v>52417.84</v>
      </c>
    </row>
    <row r="39" spans="1:5" x14ac:dyDescent="0.2">
      <c r="A39" s="32">
        <v>1252</v>
      </c>
      <c r="B39" s="28" t="s">
        <v>193</v>
      </c>
      <c r="C39" s="33">
        <v>0</v>
      </c>
      <c r="D39" s="116">
        <v>0</v>
      </c>
    </row>
    <row r="40" spans="1:5" x14ac:dyDescent="0.2">
      <c r="A40" s="32">
        <v>1253</v>
      </c>
      <c r="B40" s="28" t="s">
        <v>194</v>
      </c>
      <c r="C40" s="33">
        <v>0</v>
      </c>
      <c r="D40" s="116">
        <v>0</v>
      </c>
    </row>
    <row r="41" spans="1:5" x14ac:dyDescent="0.2">
      <c r="A41" s="32">
        <v>1254</v>
      </c>
      <c r="B41" s="28" t="s">
        <v>195</v>
      </c>
      <c r="C41" s="33">
        <v>0</v>
      </c>
      <c r="D41" s="116">
        <v>0</v>
      </c>
    </row>
    <row r="42" spans="1:5" x14ac:dyDescent="0.2">
      <c r="A42" s="32">
        <v>1259</v>
      </c>
      <c r="B42" s="28" t="s">
        <v>196</v>
      </c>
      <c r="C42" s="33">
        <v>0</v>
      </c>
      <c r="D42" s="116">
        <v>0</v>
      </c>
    </row>
    <row r="43" spans="1:5" x14ac:dyDescent="0.2">
      <c r="B43" s="120" t="s">
        <v>556</v>
      </c>
      <c r="C43" s="119">
        <f>C20+C28+C37</f>
        <v>21344043.52</v>
      </c>
      <c r="D43" s="119">
        <f>D20+D28+D37</f>
        <v>19230548.080000002</v>
      </c>
    </row>
    <row r="44" spans="1:5" s="114" customFormat="1" x14ac:dyDescent="0.2"/>
    <row r="45" spans="1:5" x14ac:dyDescent="0.2">
      <c r="A45" s="30" t="s">
        <v>129</v>
      </c>
      <c r="B45" s="30"/>
      <c r="C45" s="30"/>
      <c r="D45" s="30"/>
      <c r="E45" s="30"/>
    </row>
    <row r="46" spans="1:5" x14ac:dyDescent="0.2">
      <c r="A46" s="31" t="s">
        <v>94</v>
      </c>
      <c r="B46" s="31" t="s">
        <v>577</v>
      </c>
      <c r="C46" s="113">
        <v>2023</v>
      </c>
      <c r="D46" s="113">
        <v>2022</v>
      </c>
      <c r="E46" s="31"/>
    </row>
    <row r="47" spans="1:5" s="114" customFormat="1" x14ac:dyDescent="0.2">
      <c r="A47" s="117">
        <v>3210</v>
      </c>
      <c r="B47" s="118" t="s">
        <v>557</v>
      </c>
      <c r="C47" s="119">
        <v>25239443.969999999</v>
      </c>
      <c r="D47" s="119">
        <v>0</v>
      </c>
    </row>
    <row r="48" spans="1:5" x14ac:dyDescent="0.2">
      <c r="A48" s="115"/>
      <c r="B48" s="120" t="s">
        <v>545</v>
      </c>
      <c r="C48" s="119">
        <f>C51+C63+C91+C94+C49</f>
        <v>4136780.94</v>
      </c>
      <c r="D48" s="119">
        <f>D51+D63+D91+D94+D49</f>
        <v>17927346.700000003</v>
      </c>
    </row>
    <row r="49" spans="1:4" s="114" customFormat="1" x14ac:dyDescent="0.2">
      <c r="A49" s="137">
        <v>5100</v>
      </c>
      <c r="B49" s="138" t="s">
        <v>304</v>
      </c>
      <c r="C49" s="139">
        <f>SUM(C50:C50)</f>
        <v>0</v>
      </c>
      <c r="D49" s="139">
        <f>SUM(D50:D50)</f>
        <v>0</v>
      </c>
    </row>
    <row r="50" spans="1:4" s="114" customFormat="1" x14ac:dyDescent="0.2">
      <c r="A50" s="140">
        <v>5130</v>
      </c>
      <c r="B50" s="141" t="s">
        <v>578</v>
      </c>
      <c r="C50" s="142">
        <v>0</v>
      </c>
      <c r="D50" s="142">
        <v>0</v>
      </c>
    </row>
    <row r="51" spans="1:4" x14ac:dyDescent="0.2">
      <c r="A51" s="117">
        <v>5400</v>
      </c>
      <c r="B51" s="118" t="s">
        <v>369</v>
      </c>
      <c r="C51" s="119">
        <f>C52+C54+C56+C58+C60</f>
        <v>0</v>
      </c>
      <c r="D51" s="119">
        <f>D52+D54+D56+D58+D60</f>
        <v>0</v>
      </c>
    </row>
    <row r="52" spans="1:4" x14ac:dyDescent="0.2">
      <c r="A52" s="115">
        <v>5410</v>
      </c>
      <c r="B52" s="114" t="s">
        <v>546</v>
      </c>
      <c r="C52" s="116">
        <f>C53</f>
        <v>0</v>
      </c>
      <c r="D52" s="116">
        <f>D53</f>
        <v>0</v>
      </c>
    </row>
    <row r="53" spans="1:4" x14ac:dyDescent="0.2">
      <c r="A53" s="115">
        <v>5411</v>
      </c>
      <c r="B53" s="114" t="s">
        <v>371</v>
      </c>
      <c r="C53" s="116">
        <v>0</v>
      </c>
      <c r="D53" s="116">
        <v>0</v>
      </c>
    </row>
    <row r="54" spans="1:4" x14ac:dyDescent="0.2">
      <c r="A54" s="115">
        <v>5420</v>
      </c>
      <c r="B54" s="114" t="s">
        <v>547</v>
      </c>
      <c r="C54" s="116">
        <f>C55</f>
        <v>0</v>
      </c>
      <c r="D54" s="116">
        <f>D55</f>
        <v>0</v>
      </c>
    </row>
    <row r="55" spans="1:4" x14ac:dyDescent="0.2">
      <c r="A55" s="115">
        <v>5421</v>
      </c>
      <c r="B55" s="114" t="s">
        <v>374</v>
      </c>
      <c r="C55" s="116">
        <v>0</v>
      </c>
      <c r="D55" s="116">
        <v>0</v>
      </c>
    </row>
    <row r="56" spans="1:4" x14ac:dyDescent="0.2">
      <c r="A56" s="115">
        <v>5430</v>
      </c>
      <c r="B56" s="114" t="s">
        <v>548</v>
      </c>
      <c r="C56" s="116">
        <f>C57</f>
        <v>0</v>
      </c>
      <c r="D56" s="116">
        <f>D57</f>
        <v>0</v>
      </c>
    </row>
    <row r="57" spans="1:4" x14ac:dyDescent="0.2">
      <c r="A57" s="115">
        <v>5431</v>
      </c>
      <c r="B57" s="114" t="s">
        <v>377</v>
      </c>
      <c r="C57" s="116">
        <v>0</v>
      </c>
      <c r="D57" s="116">
        <v>0</v>
      </c>
    </row>
    <row r="58" spans="1:4" x14ac:dyDescent="0.2">
      <c r="A58" s="115">
        <v>5440</v>
      </c>
      <c r="B58" s="114" t="s">
        <v>549</v>
      </c>
      <c r="C58" s="116">
        <f>C59</f>
        <v>0</v>
      </c>
      <c r="D58" s="116">
        <f>D59</f>
        <v>0</v>
      </c>
    </row>
    <row r="59" spans="1:4" x14ac:dyDescent="0.2">
      <c r="A59" s="115">
        <v>5441</v>
      </c>
      <c r="B59" s="114" t="s">
        <v>549</v>
      </c>
      <c r="C59" s="116">
        <v>0</v>
      </c>
      <c r="D59" s="116">
        <v>0</v>
      </c>
    </row>
    <row r="60" spans="1:4" x14ac:dyDescent="0.2">
      <c r="A60" s="115">
        <v>5450</v>
      </c>
      <c r="B60" s="114" t="s">
        <v>550</v>
      </c>
      <c r="C60" s="116">
        <f>SUM(C61:C62)</f>
        <v>0</v>
      </c>
      <c r="D60" s="116">
        <f>SUM(D61:D62)</f>
        <v>0</v>
      </c>
    </row>
    <row r="61" spans="1:4" x14ac:dyDescent="0.2">
      <c r="A61" s="115">
        <v>5451</v>
      </c>
      <c r="B61" s="114" t="s">
        <v>381</v>
      </c>
      <c r="C61" s="116">
        <v>0</v>
      </c>
      <c r="D61" s="116">
        <v>0</v>
      </c>
    </row>
    <row r="62" spans="1:4" x14ac:dyDescent="0.2">
      <c r="A62" s="115">
        <v>5452</v>
      </c>
      <c r="B62" s="114" t="s">
        <v>382</v>
      </c>
      <c r="C62" s="116">
        <v>0</v>
      </c>
      <c r="D62" s="116">
        <v>0</v>
      </c>
    </row>
    <row r="63" spans="1:4" x14ac:dyDescent="0.2">
      <c r="A63" s="117">
        <v>5500</v>
      </c>
      <c r="B63" s="118" t="s">
        <v>383</v>
      </c>
      <c r="C63" s="119">
        <f>C64+C73+C76+C82</f>
        <v>0</v>
      </c>
      <c r="D63" s="119">
        <f>D64+D73+D76+D82</f>
        <v>6488848.1300000008</v>
      </c>
    </row>
    <row r="64" spans="1:4" x14ac:dyDescent="0.2">
      <c r="A64" s="32">
        <v>5510</v>
      </c>
      <c r="B64" s="28" t="s">
        <v>384</v>
      </c>
      <c r="C64" s="33">
        <f>SUM(C65:C72)</f>
        <v>0</v>
      </c>
      <c r="D64" s="33">
        <f>SUM(D65:D72)</f>
        <v>6488848.1300000008</v>
      </c>
    </row>
    <row r="65" spans="1:4" x14ac:dyDescent="0.2">
      <c r="A65" s="32">
        <v>5511</v>
      </c>
      <c r="B65" s="28" t="s">
        <v>385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386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387</v>
      </c>
      <c r="C67" s="33">
        <v>0</v>
      </c>
      <c r="D67" s="33">
        <v>3272466.02</v>
      </c>
    </row>
    <row r="68" spans="1:4" x14ac:dyDescent="0.2">
      <c r="A68" s="32">
        <v>5514</v>
      </c>
      <c r="B68" s="28" t="s">
        <v>388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389</v>
      </c>
      <c r="C69" s="33">
        <v>0</v>
      </c>
      <c r="D69" s="33">
        <v>3145273.46</v>
      </c>
    </row>
    <row r="70" spans="1:4" x14ac:dyDescent="0.2">
      <c r="A70" s="32">
        <v>5516</v>
      </c>
      <c r="B70" s="28" t="s">
        <v>390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391</v>
      </c>
      <c r="C71" s="33">
        <v>0</v>
      </c>
      <c r="D71" s="33">
        <v>71108.649999999994</v>
      </c>
    </row>
    <row r="72" spans="1:4" x14ac:dyDescent="0.2">
      <c r="A72" s="32">
        <v>5518</v>
      </c>
      <c r="B72" s="28" t="s">
        <v>72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71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392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393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394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395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396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397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398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399</v>
      </c>
      <c r="C81" s="33">
        <v>0</v>
      </c>
      <c r="D81" s="33">
        <v>0</v>
      </c>
    </row>
    <row r="82" spans="1:4" x14ac:dyDescent="0.2">
      <c r="A82" s="32">
        <v>5590</v>
      </c>
      <c r="B82" s="28" t="s">
        <v>400</v>
      </c>
      <c r="C82" s="33">
        <f>SUM(C83:C90)</f>
        <v>0</v>
      </c>
      <c r="D82" s="33">
        <f>SUM(D83:D90)</f>
        <v>0</v>
      </c>
    </row>
    <row r="83" spans="1:4" x14ac:dyDescent="0.2">
      <c r="A83" s="32">
        <v>5591</v>
      </c>
      <c r="B83" s="28" t="s">
        <v>401</v>
      </c>
      <c r="C83" s="33">
        <v>0</v>
      </c>
      <c r="D83" s="33">
        <v>0</v>
      </c>
    </row>
    <row r="84" spans="1:4" x14ac:dyDescent="0.2">
      <c r="A84" s="32">
        <v>5592</v>
      </c>
      <c r="B84" s="28" t="s">
        <v>402</v>
      </c>
      <c r="C84" s="33">
        <v>0</v>
      </c>
      <c r="D84" s="33">
        <v>0</v>
      </c>
    </row>
    <row r="85" spans="1:4" x14ac:dyDescent="0.2">
      <c r="A85" s="32">
        <v>5593</v>
      </c>
      <c r="B85" s="28" t="s">
        <v>403</v>
      </c>
      <c r="C85" s="33">
        <v>0</v>
      </c>
      <c r="D85" s="33">
        <v>0</v>
      </c>
    </row>
    <row r="86" spans="1:4" x14ac:dyDescent="0.2">
      <c r="A86" s="32">
        <v>5594</v>
      </c>
      <c r="B86" s="28" t="s">
        <v>404</v>
      </c>
      <c r="C86" s="33">
        <v>0</v>
      </c>
      <c r="D86" s="33">
        <v>0</v>
      </c>
    </row>
    <row r="87" spans="1:4" x14ac:dyDescent="0.2">
      <c r="A87" s="32">
        <v>5595</v>
      </c>
      <c r="B87" s="28" t="s">
        <v>405</v>
      </c>
      <c r="C87" s="33">
        <v>0</v>
      </c>
      <c r="D87" s="33">
        <v>0</v>
      </c>
    </row>
    <row r="88" spans="1:4" x14ac:dyDescent="0.2">
      <c r="A88" s="32">
        <v>5596</v>
      </c>
      <c r="B88" s="28" t="s">
        <v>300</v>
      </c>
      <c r="C88" s="33">
        <v>0</v>
      </c>
      <c r="D88" s="33">
        <v>0</v>
      </c>
    </row>
    <row r="89" spans="1:4" x14ac:dyDescent="0.2">
      <c r="A89" s="32">
        <v>5597</v>
      </c>
      <c r="B89" s="28" t="s">
        <v>406</v>
      </c>
      <c r="C89" s="33">
        <v>0</v>
      </c>
      <c r="D89" s="33">
        <v>0</v>
      </c>
    </row>
    <row r="90" spans="1:4" x14ac:dyDescent="0.2">
      <c r="A90" s="32">
        <v>5599</v>
      </c>
      <c r="B90" s="28" t="s">
        <v>407</v>
      </c>
      <c r="C90" s="33">
        <v>0</v>
      </c>
      <c r="D90" s="33">
        <v>0</v>
      </c>
    </row>
    <row r="91" spans="1:4" x14ac:dyDescent="0.2">
      <c r="A91" s="117">
        <v>5600</v>
      </c>
      <c r="B91" s="118" t="s">
        <v>70</v>
      </c>
      <c r="C91" s="119">
        <f>C92</f>
        <v>0</v>
      </c>
      <c r="D91" s="119">
        <f>D92</f>
        <v>11438498.57</v>
      </c>
    </row>
    <row r="92" spans="1:4" x14ac:dyDescent="0.2">
      <c r="A92" s="32">
        <v>5610</v>
      </c>
      <c r="B92" s="28" t="s">
        <v>408</v>
      </c>
      <c r="C92" s="33">
        <f>C93</f>
        <v>0</v>
      </c>
      <c r="D92" s="33">
        <f>D93</f>
        <v>11438498.57</v>
      </c>
    </row>
    <row r="93" spans="1:4" x14ac:dyDescent="0.2">
      <c r="A93" s="32">
        <v>5611</v>
      </c>
      <c r="B93" s="28" t="s">
        <v>409</v>
      </c>
      <c r="C93" s="33">
        <v>0</v>
      </c>
      <c r="D93" s="33">
        <v>11438498.57</v>
      </c>
    </row>
    <row r="94" spans="1:4" x14ac:dyDescent="0.2">
      <c r="A94" s="117">
        <v>2110</v>
      </c>
      <c r="B94" s="123" t="s">
        <v>558</v>
      </c>
      <c r="C94" s="119">
        <f>SUM(C95:C99)</f>
        <v>4136780.94</v>
      </c>
      <c r="D94" s="119">
        <f>SUM(D95:D99)</f>
        <v>0</v>
      </c>
    </row>
    <row r="95" spans="1:4" x14ac:dyDescent="0.2">
      <c r="A95" s="115">
        <v>2111</v>
      </c>
      <c r="B95" s="114" t="s">
        <v>559</v>
      </c>
      <c r="C95" s="116">
        <v>3359706.2</v>
      </c>
      <c r="D95" s="116">
        <v>0</v>
      </c>
    </row>
    <row r="96" spans="1:4" x14ac:dyDescent="0.2">
      <c r="A96" s="115">
        <v>2112</v>
      </c>
      <c r="B96" s="114" t="s">
        <v>560</v>
      </c>
      <c r="C96" s="116">
        <v>362137.01</v>
      </c>
      <c r="D96" s="116">
        <v>0</v>
      </c>
    </row>
    <row r="97" spans="1:4" x14ac:dyDescent="0.2">
      <c r="A97" s="115">
        <v>2112</v>
      </c>
      <c r="B97" s="114" t="s">
        <v>561</v>
      </c>
      <c r="C97" s="116">
        <v>414937.73</v>
      </c>
      <c r="D97" s="116">
        <v>0</v>
      </c>
    </row>
    <row r="98" spans="1:4" x14ac:dyDescent="0.2">
      <c r="A98" s="115">
        <v>2115</v>
      </c>
      <c r="B98" s="114" t="s">
        <v>562</v>
      </c>
      <c r="C98" s="116">
        <v>0</v>
      </c>
      <c r="D98" s="116">
        <v>0</v>
      </c>
    </row>
    <row r="99" spans="1:4" x14ac:dyDescent="0.2">
      <c r="A99" s="115">
        <v>2114</v>
      </c>
      <c r="B99" s="114" t="s">
        <v>563</v>
      </c>
      <c r="C99" s="116">
        <v>0</v>
      </c>
      <c r="D99" s="116">
        <v>0</v>
      </c>
    </row>
    <row r="100" spans="1:4" x14ac:dyDescent="0.2">
      <c r="A100" s="115"/>
      <c r="B100" s="120" t="s">
        <v>564</v>
      </c>
      <c r="C100" s="119">
        <f>+C101</f>
        <v>0</v>
      </c>
      <c r="D100" s="119">
        <f>+D101</f>
        <v>0</v>
      </c>
    </row>
    <row r="101" spans="1:4" s="114" customFormat="1" x14ac:dyDescent="0.2">
      <c r="A101" s="137">
        <v>3100</v>
      </c>
      <c r="B101" s="143" t="s">
        <v>579</v>
      </c>
      <c r="C101" s="144">
        <f>SUM(C102:C105)</f>
        <v>0</v>
      </c>
      <c r="D101" s="144">
        <f>SUM(D102:D105)</f>
        <v>0</v>
      </c>
    </row>
    <row r="102" spans="1:4" s="114" customFormat="1" x14ac:dyDescent="0.2">
      <c r="A102" s="140"/>
      <c r="B102" s="145" t="s">
        <v>580</v>
      </c>
      <c r="C102" s="146">
        <v>0</v>
      </c>
      <c r="D102" s="146">
        <v>0</v>
      </c>
    </row>
    <row r="103" spans="1:4" s="114" customFormat="1" x14ac:dyDescent="0.2">
      <c r="A103" s="140"/>
      <c r="B103" s="145" t="s">
        <v>581</v>
      </c>
      <c r="C103" s="146">
        <v>0</v>
      </c>
      <c r="D103" s="146">
        <v>0</v>
      </c>
    </row>
    <row r="104" spans="1:4" s="114" customFormat="1" x14ac:dyDescent="0.2">
      <c r="A104" s="140"/>
      <c r="B104" s="145" t="s">
        <v>582</v>
      </c>
      <c r="C104" s="146">
        <v>0</v>
      </c>
      <c r="D104" s="146">
        <v>0</v>
      </c>
    </row>
    <row r="105" spans="1:4" s="114" customFormat="1" x14ac:dyDescent="0.2">
      <c r="A105" s="140"/>
      <c r="B105" s="145" t="s">
        <v>583</v>
      </c>
      <c r="C105" s="146">
        <v>0</v>
      </c>
      <c r="D105" s="146">
        <v>0</v>
      </c>
    </row>
    <row r="106" spans="1:4" s="114" customFormat="1" x14ac:dyDescent="0.2">
      <c r="A106" s="140"/>
      <c r="B106" s="148" t="s">
        <v>584</v>
      </c>
      <c r="C106" s="139">
        <f>+C107</f>
        <v>0</v>
      </c>
      <c r="D106" s="139">
        <f>+D107</f>
        <v>0</v>
      </c>
    </row>
    <row r="107" spans="1:4" s="114" customFormat="1" x14ac:dyDescent="0.2">
      <c r="A107" s="137">
        <v>1270</v>
      </c>
      <c r="B107" s="147" t="s">
        <v>197</v>
      </c>
      <c r="C107" s="144">
        <f>+C108</f>
        <v>0</v>
      </c>
      <c r="D107" s="144">
        <f>+D108</f>
        <v>0</v>
      </c>
    </row>
    <row r="108" spans="1:4" s="114" customFormat="1" x14ac:dyDescent="0.2">
      <c r="A108" s="140">
        <v>1273</v>
      </c>
      <c r="B108" s="141" t="s">
        <v>585</v>
      </c>
      <c r="C108" s="146">
        <v>0</v>
      </c>
      <c r="D108" s="146">
        <v>0</v>
      </c>
    </row>
    <row r="109" spans="1:4" s="114" customFormat="1" x14ac:dyDescent="0.2">
      <c r="A109" s="140"/>
      <c r="B109" s="148" t="s">
        <v>586</v>
      </c>
      <c r="C109" s="139">
        <f>+C110+C112</f>
        <v>849547.99</v>
      </c>
      <c r="D109" s="139">
        <f>+D110+D112</f>
        <v>0</v>
      </c>
    </row>
    <row r="110" spans="1:4" s="114" customFormat="1" x14ac:dyDescent="0.2">
      <c r="A110" s="137">
        <v>4300</v>
      </c>
      <c r="B110" s="143" t="s">
        <v>587</v>
      </c>
      <c r="C110" s="144">
        <f>+C111</f>
        <v>494327.02</v>
      </c>
      <c r="D110" s="149">
        <f>+D111</f>
        <v>0</v>
      </c>
    </row>
    <row r="111" spans="1:4" s="114" customFormat="1" x14ac:dyDescent="0.2">
      <c r="A111" s="140">
        <v>4399</v>
      </c>
      <c r="B111" s="145" t="s">
        <v>297</v>
      </c>
      <c r="C111" s="146">
        <v>494327.02</v>
      </c>
      <c r="D111" s="146">
        <v>0</v>
      </c>
    </row>
    <row r="112" spans="1:4" x14ac:dyDescent="0.2">
      <c r="A112" s="117">
        <v>1120</v>
      </c>
      <c r="B112" s="124" t="s">
        <v>565</v>
      </c>
      <c r="C112" s="119">
        <f>SUM(C113:C121)</f>
        <v>355220.97</v>
      </c>
      <c r="D112" s="119">
        <f>SUM(D113:D121)</f>
        <v>0</v>
      </c>
    </row>
    <row r="113" spans="1:5" x14ac:dyDescent="0.2">
      <c r="A113" s="115">
        <v>1124</v>
      </c>
      <c r="B113" s="125" t="s">
        <v>566</v>
      </c>
      <c r="C113" s="126">
        <v>0</v>
      </c>
      <c r="D113" s="116">
        <v>0</v>
      </c>
    </row>
    <row r="114" spans="1:5" x14ac:dyDescent="0.2">
      <c r="A114" s="115">
        <v>1124</v>
      </c>
      <c r="B114" s="125" t="s">
        <v>567</v>
      </c>
      <c r="C114" s="126">
        <v>0</v>
      </c>
      <c r="D114" s="116">
        <v>0</v>
      </c>
    </row>
    <row r="115" spans="1:5" x14ac:dyDescent="0.2">
      <c r="A115" s="115">
        <v>1124</v>
      </c>
      <c r="B115" s="125" t="s">
        <v>568</v>
      </c>
      <c r="C115" s="126">
        <v>0</v>
      </c>
      <c r="D115" s="116">
        <v>0</v>
      </c>
    </row>
    <row r="116" spans="1:5" x14ac:dyDescent="0.2">
      <c r="A116" s="115">
        <v>1124</v>
      </c>
      <c r="B116" s="125" t="s">
        <v>569</v>
      </c>
      <c r="C116" s="126">
        <v>0</v>
      </c>
      <c r="D116" s="116">
        <v>0</v>
      </c>
    </row>
    <row r="117" spans="1:5" x14ac:dyDescent="0.2">
      <c r="A117" s="115">
        <v>1124</v>
      </c>
      <c r="B117" s="125" t="s">
        <v>570</v>
      </c>
      <c r="C117" s="116">
        <v>1.1000000000000001</v>
      </c>
      <c r="D117" s="116">
        <v>0</v>
      </c>
    </row>
    <row r="118" spans="1:5" x14ac:dyDescent="0.2">
      <c r="A118" s="115">
        <v>1124</v>
      </c>
      <c r="B118" s="125" t="s">
        <v>571</v>
      </c>
      <c r="C118" s="116">
        <v>0</v>
      </c>
      <c r="D118" s="116">
        <v>0</v>
      </c>
    </row>
    <row r="119" spans="1:5" x14ac:dyDescent="0.2">
      <c r="A119" s="115">
        <v>1122</v>
      </c>
      <c r="B119" s="125" t="s">
        <v>572</v>
      </c>
      <c r="C119" s="116">
        <v>355219.87</v>
      </c>
      <c r="D119" s="116">
        <v>0</v>
      </c>
    </row>
    <row r="120" spans="1:5" x14ac:dyDescent="0.2">
      <c r="A120" s="115">
        <v>1122</v>
      </c>
      <c r="B120" s="125" t="s">
        <v>573</v>
      </c>
      <c r="C120" s="126">
        <v>0</v>
      </c>
      <c r="D120" s="116">
        <v>0</v>
      </c>
    </row>
    <row r="121" spans="1:5" x14ac:dyDescent="0.2">
      <c r="A121" s="115">
        <v>1122</v>
      </c>
      <c r="B121" s="125" t="s">
        <v>574</v>
      </c>
      <c r="C121" s="116">
        <v>0</v>
      </c>
      <c r="D121" s="116">
        <v>0</v>
      </c>
    </row>
    <row r="122" spans="1:5" x14ac:dyDescent="0.2">
      <c r="A122" s="115"/>
      <c r="B122" s="127" t="s">
        <v>575</v>
      </c>
      <c r="C122" s="119">
        <f>C47+C48+C100-C106-C109</f>
        <v>28526676.920000002</v>
      </c>
      <c r="D122" s="119">
        <f>D47+D48+D100-D106-D109</f>
        <v>17927346.700000003</v>
      </c>
    </row>
    <row r="125" spans="1:5" x14ac:dyDescent="0.2">
      <c r="A125" s="177"/>
      <c r="B125" s="177" t="s">
        <v>553</v>
      </c>
      <c r="C125" s="177"/>
      <c r="D125" s="177"/>
      <c r="E125" s="177"/>
    </row>
    <row r="126" spans="1:5" x14ac:dyDescent="0.2">
      <c r="A126" s="177"/>
      <c r="B126" s="177"/>
      <c r="C126" s="177"/>
      <c r="D126" s="177"/>
      <c r="E126" s="177"/>
    </row>
    <row r="127" spans="1:5" x14ac:dyDescent="0.2">
      <c r="A127" s="177"/>
      <c r="B127" s="177"/>
      <c r="C127" s="177"/>
      <c r="D127" s="177"/>
      <c r="E127" s="177"/>
    </row>
    <row r="128" spans="1:5" x14ac:dyDescent="0.2">
      <c r="A128" s="177"/>
      <c r="B128" s="177"/>
      <c r="C128" s="177"/>
      <c r="D128" s="177"/>
      <c r="E128" s="177"/>
    </row>
    <row r="129" spans="1:5" x14ac:dyDescent="0.2">
      <c r="A129" s="177"/>
      <c r="B129" s="177"/>
      <c r="C129" s="177"/>
      <c r="D129" s="177"/>
      <c r="E129" s="177"/>
    </row>
    <row r="130" spans="1:5" ht="15" x14ac:dyDescent="0.25">
      <c r="A130" s="178" t="s">
        <v>592</v>
      </c>
      <c r="B130" s="180"/>
      <c r="C130" s="180"/>
      <c r="D130" s="176"/>
      <c r="E130" s="177"/>
    </row>
    <row r="131" spans="1:5" ht="15" x14ac:dyDescent="0.25">
      <c r="A131" s="181" t="s">
        <v>593</v>
      </c>
      <c r="B131" s="182"/>
      <c r="C131" s="180"/>
      <c r="D131" s="176"/>
      <c r="E131" s="177"/>
    </row>
    <row r="132" spans="1:5" ht="15" x14ac:dyDescent="0.25">
      <c r="A132" s="181" t="s">
        <v>594</v>
      </c>
      <c r="B132" s="180"/>
      <c r="C132" s="180"/>
      <c r="D132" s="176"/>
      <c r="E132" s="177"/>
    </row>
    <row r="133" spans="1:5" ht="15" x14ac:dyDescent="0.25">
      <c r="A133" s="181" t="s">
        <v>595</v>
      </c>
      <c r="B133" s="178"/>
      <c r="C133" s="179"/>
      <c r="D133" s="176"/>
      <c r="E133" s="17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 horizontalCentered="1"/>
  <pageMargins left="0.31496062992125984" right="0.31496062992125984" top="0.74803149606299213" bottom="0.74803149606299213" header="0.31496062992125984" footer="0.31496062992125984"/>
  <pageSetup scale="83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69</v>
      </c>
    </row>
    <row r="5" spans="1:2" ht="14.1" customHeight="1" x14ac:dyDescent="0.2">
      <c r="B5" s="99" t="s">
        <v>42</v>
      </c>
    </row>
    <row r="6" spans="1:2" ht="14.1" customHeight="1" x14ac:dyDescent="0.2">
      <c r="B6" s="99" t="s">
        <v>99</v>
      </c>
    </row>
    <row r="7" spans="1:2" ht="14.1" customHeight="1" x14ac:dyDescent="0.2">
      <c r="B7" s="99" t="s">
        <v>100</v>
      </c>
    </row>
    <row r="8" spans="1:2" ht="14.1" customHeight="1" x14ac:dyDescent="0.2"/>
    <row r="9" spans="1:2" x14ac:dyDescent="0.2">
      <c r="A9" s="109" t="s">
        <v>29</v>
      </c>
      <c r="B9" s="101" t="s">
        <v>526</v>
      </c>
    </row>
    <row r="10" spans="1:2" ht="15" customHeight="1" x14ac:dyDescent="0.2">
      <c r="B10" s="101" t="s">
        <v>66</v>
      </c>
    </row>
    <row r="11" spans="1:2" ht="15" customHeight="1" x14ac:dyDescent="0.2">
      <c r="B11" s="111" t="s">
        <v>138</v>
      </c>
    </row>
    <row r="12" spans="1:2" ht="15" customHeight="1" x14ac:dyDescent="0.2"/>
    <row r="13" spans="1:2" x14ac:dyDescent="0.2">
      <c r="A13" s="109" t="s">
        <v>67</v>
      </c>
      <c r="B13" s="99" t="s">
        <v>527</v>
      </c>
    </row>
    <row r="14" spans="1:2" ht="15" customHeight="1" x14ac:dyDescent="0.2">
      <c r="B14" s="99" t="s">
        <v>528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2023-08-15T14:52:26Z</cp:lastPrinted>
  <dcterms:created xsi:type="dcterms:W3CDTF">2012-12-11T20:36:24Z</dcterms:created>
  <dcterms:modified xsi:type="dcterms:W3CDTF">2023-08-17T15:04:14Z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